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225"/>
  <workbookPr updateLinks="never"/>
  <mc:AlternateContent xmlns:mc="http://schemas.openxmlformats.org/markup-compatibility/2006">
    <mc:Choice Requires="x15">
      <x15ac:absPath xmlns:x15ac="http://schemas.microsoft.com/office/spreadsheetml/2010/11/ac" url="C:\Users\j_matsubara\Desktop\"/>
    </mc:Choice>
  </mc:AlternateContent>
  <xr:revisionPtr revIDLastSave="0" documentId="13_ncr:1_{A4E0F881-031E-4D24-8095-F357326C41BB}" xr6:coauthVersionLast="47" xr6:coauthVersionMax="47" xr10:uidLastSave="{00000000-0000-0000-0000-000000000000}"/>
  <bookViews>
    <workbookView xWindow="-15570" yWindow="-16320" windowWidth="29040" windowHeight="15840" tabRatio="860" activeTab="2" xr2:uid="{00000000-000D-0000-FFFF-FFFF00000000}"/>
  </bookViews>
  <sheets>
    <sheet name="演習の趣旨と利用方法" sheetId="11" r:id="rId1"/>
    <sheet name="A_EXCEL予算実務→" sheetId="15" r:id="rId2"/>
    <sheet name="A①_システム開発本部_入力" sheetId="6" r:id="rId3"/>
    <sheet name="A①_システム開発本部_出力" sheetId="16" r:id="rId4"/>
  </sheets>
  <externalReferences>
    <externalReference r:id="rId5"/>
  </externalReferences>
  <definedNames>
    <definedName name="_xlnm.Print_Area" localSheetId="3">A①_システム開発本部_出力!$B$1:$T$55</definedName>
    <definedName name="_xlnm.Print_Area" localSheetId="2">A①_システム開発本部_入力!$B$1:$T$90</definedName>
    <definedName name="_xlnm.Print_Area" localSheetId="0">演習の趣旨と利用方法!$B$1:$N$11</definedName>
    <definedName name="_xlnm.Print_Titles" localSheetId="2">A①_システム開発本部_入力!$1:$3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G7" i="16" l="1"/>
  <c r="F7" i="16"/>
  <c r="C7" i="16"/>
  <c r="B7" i="16"/>
  <c r="P38" i="16"/>
  <c r="O38" i="16"/>
  <c r="N38" i="16"/>
  <c r="M38" i="16"/>
  <c r="R36" i="16"/>
  <c r="Q36" i="16"/>
  <c r="P36" i="16"/>
  <c r="O36" i="16"/>
  <c r="N36" i="16"/>
  <c r="M36" i="16"/>
  <c r="P34" i="16"/>
  <c r="O34" i="16"/>
  <c r="N34" i="16"/>
  <c r="M34" i="16"/>
  <c r="R32" i="16"/>
  <c r="Q32" i="16"/>
  <c r="P32" i="16"/>
  <c r="O32" i="16"/>
  <c r="N32" i="16"/>
  <c r="M32" i="16"/>
  <c r="P30" i="16"/>
  <c r="O30" i="16"/>
  <c r="N30" i="16"/>
  <c r="M30" i="16"/>
  <c r="R28" i="16"/>
  <c r="Q28" i="16"/>
  <c r="P28" i="16"/>
  <c r="O28" i="16"/>
  <c r="O40" i="16" s="1"/>
  <c r="N28" i="16"/>
  <c r="M28" i="16"/>
  <c r="M2" i="16"/>
  <c r="J2" i="16"/>
  <c r="B9" i="16"/>
  <c r="G3" i="16"/>
  <c r="M40" i="16" l="1"/>
  <c r="Q40" i="16"/>
  <c r="S36" i="16"/>
  <c r="N42" i="16"/>
  <c r="P40" i="16"/>
  <c r="M42" i="16"/>
  <c r="R40" i="16"/>
  <c r="O42" i="16"/>
  <c r="S28" i="16"/>
  <c r="P42" i="16"/>
  <c r="N40" i="16"/>
  <c r="S32" i="16"/>
  <c r="S40" i="16" l="1"/>
  <c r="R66" i="6"/>
  <c r="S62" i="6"/>
  <c r="S60" i="6"/>
  <c r="N54" i="6"/>
  <c r="N58" i="6" s="1"/>
  <c r="N66" i="6" s="1"/>
  <c r="N26" i="16" s="1"/>
  <c r="R50" i="6"/>
  <c r="Q50" i="6"/>
  <c r="P50" i="6"/>
  <c r="O50" i="6"/>
  <c r="N50" i="6"/>
  <c r="M50" i="6"/>
  <c r="R48" i="6"/>
  <c r="Q48" i="6"/>
  <c r="P48" i="6"/>
  <c r="O48" i="6"/>
  <c r="N48" i="6"/>
  <c r="M48" i="6"/>
  <c r="R82" i="6"/>
  <c r="R54" i="6" s="1"/>
  <c r="Q82" i="6"/>
  <c r="Q54" i="6" s="1"/>
  <c r="Q58" i="6" s="1"/>
  <c r="Q66" i="6" s="1"/>
  <c r="P82" i="6"/>
  <c r="P54" i="6" s="1"/>
  <c r="P58" i="6" s="1"/>
  <c r="O82" i="6"/>
  <c r="O54" i="6" s="1"/>
  <c r="O58" i="6" s="1"/>
  <c r="O66" i="6" s="1"/>
  <c r="O26" i="16" s="1"/>
  <c r="N82" i="6"/>
  <c r="M82" i="6"/>
  <c r="M54" i="6" s="1"/>
  <c r="M58" i="6" s="1"/>
  <c r="M66" i="6" s="1"/>
  <c r="M26" i="16" s="1"/>
  <c r="R80" i="6"/>
  <c r="R52" i="6" s="1"/>
  <c r="R56" i="6" s="1"/>
  <c r="R64" i="6" s="1"/>
  <c r="R24" i="16" s="1"/>
  <c r="Q80" i="6"/>
  <c r="Q52" i="6" s="1"/>
  <c r="Q56" i="6" s="1"/>
  <c r="Q64" i="6" s="1"/>
  <c r="Q24" i="16" s="1"/>
  <c r="P80" i="6"/>
  <c r="P52" i="6" s="1"/>
  <c r="P56" i="6" s="1"/>
  <c r="O80" i="6"/>
  <c r="O52" i="6" s="1"/>
  <c r="O56" i="6" s="1"/>
  <c r="O64" i="6" s="1"/>
  <c r="O24" i="16" s="1"/>
  <c r="N80" i="6"/>
  <c r="N52" i="6" s="1"/>
  <c r="N56" i="6" s="1"/>
  <c r="M80" i="6"/>
  <c r="M52" i="6" s="1"/>
  <c r="M56" i="6" s="1"/>
  <c r="S78" i="6"/>
  <c r="S76" i="6"/>
  <c r="S74" i="6"/>
  <c r="S72" i="6"/>
  <c r="R86" i="6" l="1"/>
  <c r="R90" i="6" s="1"/>
  <c r="N64" i="6"/>
  <c r="N24" i="16" s="1"/>
  <c r="N84" i="6"/>
  <c r="N88" i="6" s="1"/>
  <c r="P66" i="6"/>
  <c r="P26" i="16" s="1"/>
  <c r="P86" i="6"/>
  <c r="P90" i="6" s="1"/>
  <c r="P64" i="6"/>
  <c r="P24" i="16" s="1"/>
  <c r="P84" i="6"/>
  <c r="N46" i="16"/>
  <c r="N50" i="16"/>
  <c r="Q84" i="6"/>
  <c r="Q88" i="6" s="1"/>
  <c r="Q44" i="16"/>
  <c r="Q48" i="16" s="1"/>
  <c r="R84" i="6"/>
  <c r="R88" i="6" s="1"/>
  <c r="R44" i="16"/>
  <c r="R48" i="16" s="1"/>
  <c r="M86" i="6"/>
  <c r="M90" i="6" s="1"/>
  <c r="M46" i="16"/>
  <c r="M50" i="16" s="1"/>
  <c r="N86" i="6"/>
  <c r="N90" i="6" s="1"/>
  <c r="O44" i="16"/>
  <c r="O48" i="16" s="1"/>
  <c r="O86" i="6"/>
  <c r="O90" i="6" s="1"/>
  <c r="O50" i="16"/>
  <c r="O46" i="16"/>
  <c r="O84" i="6"/>
  <c r="O88" i="6" s="1"/>
  <c r="Q86" i="6"/>
  <c r="Q90" i="6" s="1"/>
  <c r="M84" i="6"/>
  <c r="M64" i="6"/>
  <c r="M24" i="16" s="1"/>
  <c r="S66" i="6"/>
  <c r="T62" i="6"/>
  <c r="S58" i="6"/>
  <c r="S56" i="6"/>
  <c r="T78" i="6"/>
  <c r="T74" i="6"/>
  <c r="M36" i="6"/>
  <c r="N24" i="6" s="1"/>
  <c r="N36" i="6" s="1"/>
  <c r="O24" i="6" s="1"/>
  <c r="O36" i="6" s="1"/>
  <c r="P24" i="6" s="1"/>
  <c r="P36" i="6" s="1"/>
  <c r="Q24" i="6" s="1"/>
  <c r="Q36" i="6" s="1"/>
  <c r="R24" i="6" s="1"/>
  <c r="R36" i="6" s="1"/>
  <c r="M26" i="6" s="1"/>
  <c r="M38" i="6" s="1"/>
  <c r="N26" i="6" s="1"/>
  <c r="N38" i="6" s="1"/>
  <c r="O26" i="6" s="1"/>
  <c r="O38" i="6" s="1"/>
  <c r="P26" i="6" s="1"/>
  <c r="P38" i="6" s="1"/>
  <c r="Q26" i="6" s="1"/>
  <c r="Q38" i="6" s="1"/>
  <c r="R26" i="6" s="1"/>
  <c r="R38" i="6" s="1"/>
  <c r="P88" i="6" l="1"/>
  <c r="S64" i="6"/>
  <c r="P44" i="16"/>
  <c r="P48" i="16" s="1"/>
  <c r="P46" i="16"/>
  <c r="P50" i="16" s="1"/>
  <c r="M88" i="6"/>
  <c r="M44" i="16"/>
  <c r="M48" i="16"/>
  <c r="S24" i="16"/>
  <c r="N44" i="16"/>
  <c r="N48" i="16" s="1"/>
  <c r="T66" i="6"/>
  <c r="T58" i="6"/>
  <c r="S44" i="16" l="1"/>
  <c r="S48" i="16" s="1"/>
  <c r="S82" i="6"/>
  <c r="S80" i="6"/>
  <c r="S86" i="6" l="1"/>
  <c r="S90" i="6" s="1"/>
  <c r="S84" i="6"/>
  <c r="S88" i="6" s="1"/>
  <c r="T82" i="6"/>
  <c r="T86" i="6" l="1"/>
  <c r="T90" i="6" s="1"/>
  <c r="S68" i="6"/>
  <c r="S70" i="6" l="1"/>
  <c r="T70" i="6" s="1"/>
  <c r="S30" i="6" l="1"/>
  <c r="S28" i="6"/>
  <c r="T30" i="6" l="1"/>
  <c r="S32" i="6" l="1"/>
  <c r="S34" i="6"/>
  <c r="T34" i="6" l="1"/>
</calcChain>
</file>

<file path=xl/sharedStrings.xml><?xml version="1.0" encoding="utf-8"?>
<sst xmlns="http://schemas.openxmlformats.org/spreadsheetml/2006/main" count="545" uniqueCount="131">
  <si>
    <t>本稿の目的</t>
    <rPh sb="0" eb="2">
      <t>ホンコウ</t>
    </rPh>
    <rPh sb="3" eb="5">
      <t>モクテキ</t>
    </rPh>
    <phoneticPr fontId="1"/>
  </si>
  <si>
    <t>NO</t>
    <phoneticPr fontId="1"/>
  </si>
  <si>
    <t>項目名</t>
    <rPh sb="0" eb="2">
      <t>コウモク</t>
    </rPh>
    <rPh sb="2" eb="3">
      <t>メイ</t>
    </rPh>
    <phoneticPr fontId="1"/>
  </si>
  <si>
    <t>単位</t>
    <rPh sb="0" eb="2">
      <t>タンイ</t>
    </rPh>
    <phoneticPr fontId="1"/>
  </si>
  <si>
    <t>数量</t>
    <rPh sb="0" eb="2">
      <t>スウリョウ</t>
    </rPh>
    <phoneticPr fontId="1"/>
  </si>
  <si>
    <t>４月</t>
    <rPh sb="1" eb="2">
      <t>ツキ</t>
    </rPh>
    <phoneticPr fontId="1"/>
  </si>
  <si>
    <t>５月</t>
    <rPh sb="1" eb="2">
      <t>ツキ</t>
    </rPh>
    <phoneticPr fontId="1"/>
  </si>
  <si>
    <t>６月</t>
  </si>
  <si>
    <t>７月</t>
  </si>
  <si>
    <t>８月</t>
  </si>
  <si>
    <t>９月</t>
    <rPh sb="1" eb="2">
      <t>ツキ</t>
    </rPh>
    <phoneticPr fontId="1"/>
  </si>
  <si>
    <t>上期累計</t>
    <rPh sb="0" eb="2">
      <t>カミキ</t>
    </rPh>
    <rPh sb="2" eb="4">
      <t>ルイケイ</t>
    </rPh>
    <phoneticPr fontId="1"/>
  </si>
  <si>
    <t>入力/計算式</t>
    <rPh sb="0" eb="1">
      <t>ニュウ</t>
    </rPh>
    <rPh sb="1" eb="2">
      <t>チカラ</t>
    </rPh>
    <rPh sb="3" eb="6">
      <t>ケイサンシキ</t>
    </rPh>
    <phoneticPr fontId="1"/>
  </si>
  <si>
    <t>10月</t>
    <rPh sb="2" eb="3">
      <t>ツキ</t>
    </rPh>
    <phoneticPr fontId="1"/>
  </si>
  <si>
    <t>11月</t>
    <rPh sb="2" eb="3">
      <t>ツキ</t>
    </rPh>
    <phoneticPr fontId="1"/>
  </si>
  <si>
    <t>12月</t>
  </si>
  <si>
    <t>1月</t>
  </si>
  <si>
    <t>2月</t>
  </si>
  <si>
    <t>3月</t>
  </si>
  <si>
    <t>下期累計</t>
    <rPh sb="0" eb="2">
      <t>シモキ</t>
    </rPh>
    <rPh sb="2" eb="4">
      <t>ルイケイ</t>
    </rPh>
    <phoneticPr fontId="1"/>
  </si>
  <si>
    <t>通期累計</t>
    <rPh sb="0" eb="2">
      <t>ツウキ</t>
    </rPh>
    <rPh sb="2" eb="4">
      <t>ルイケイ</t>
    </rPh>
    <phoneticPr fontId="1"/>
  </si>
  <si>
    <t>千</t>
    <rPh sb="0" eb="1">
      <t>セン</t>
    </rPh>
    <phoneticPr fontId="1"/>
  </si>
  <si>
    <t>円</t>
    <rPh sb="0" eb="1">
      <t>エン</t>
    </rPh>
    <phoneticPr fontId="1"/>
  </si>
  <si>
    <t>①</t>
    <phoneticPr fontId="1"/>
  </si>
  <si>
    <t>入力</t>
    <rPh sb="0" eb="1">
      <t>ニュウ</t>
    </rPh>
    <rPh sb="1" eb="2">
      <t>チカラ</t>
    </rPh>
    <phoneticPr fontId="1"/>
  </si>
  <si>
    <t>予算会計メルマガ　金曜テーマ</t>
    <rPh sb="0" eb="4">
      <t>ヨサンカイケイ</t>
    </rPh>
    <rPh sb="9" eb="11">
      <t>キンヨウ</t>
    </rPh>
    <phoneticPr fontId="1"/>
  </si>
  <si>
    <t>　予算会計学　解説＆演習編</t>
    <rPh sb="1" eb="6">
      <t>ヨサンカイケイガク</t>
    </rPh>
    <rPh sb="7" eb="9">
      <t>カイセツ</t>
    </rPh>
    <rPh sb="10" eb="13">
      <t>エンシュウヘン</t>
    </rPh>
    <phoneticPr fontId="1"/>
  </si>
  <si>
    <t>演習の趣旨と利用方法</t>
    <rPh sb="0" eb="2">
      <t>エンシュウ</t>
    </rPh>
    <rPh sb="3" eb="5">
      <t>シュシ</t>
    </rPh>
    <rPh sb="6" eb="10">
      <t>リヨウホウホウ</t>
    </rPh>
    <phoneticPr fontId="1"/>
  </si>
  <si>
    <t>利用方法</t>
    <rPh sb="0" eb="4">
      <t>リヨウホウホウ</t>
    </rPh>
    <phoneticPr fontId="1"/>
  </si>
  <si>
    <r>
      <t>予算会計メルマガ　金曜テーマ　</t>
    </r>
    <r>
      <rPr>
        <b/>
        <sz val="22"/>
        <color theme="0"/>
        <rFont val="メイリオ"/>
        <family val="3"/>
        <charset val="128"/>
      </rPr>
      <t>予算会計学　解説＆演習編</t>
    </r>
    <rPh sb="0" eb="4">
      <t>ヨサンカイケイ</t>
    </rPh>
    <rPh sb="9" eb="11">
      <t>キンヨウ</t>
    </rPh>
    <phoneticPr fontId="1"/>
  </si>
  <si>
    <r>
      <t>この度、予算会計メルマガの新しいコンテンツとして、「予算会計学　解説＆演習編」をメルマガ会員の皆様にご提供させていただくことになりました。ご活用いただければ幸いに存じます。
ご利用にあたりまして、本演習の趣旨や利用方法について簡単にご案内させていただきます。
　　　　　　　　　　　　　　　　　　　　　　　　　　　　　</t>
    </r>
    <r>
      <rPr>
        <sz val="16"/>
        <color theme="1"/>
        <rFont val="UD デジタル 教科書体 NK-B"/>
        <family val="1"/>
        <charset val="128"/>
      </rPr>
      <t>予算会計</t>
    </r>
    <r>
      <rPr>
        <sz val="16"/>
        <color theme="1"/>
        <rFont val="UD デジタル 教科書体 N-B"/>
        <family val="1"/>
        <charset val="128"/>
      </rPr>
      <t>メルマガ主催　児玉厚</t>
    </r>
    <rPh sb="2" eb="3">
      <t>タビ</t>
    </rPh>
    <rPh sb="4" eb="8">
      <t>ヨサンカイケイ</t>
    </rPh>
    <rPh sb="13" eb="14">
      <t>アタラ</t>
    </rPh>
    <rPh sb="44" eb="46">
      <t>カイイン</t>
    </rPh>
    <rPh sb="47" eb="49">
      <t>ミナサマ</t>
    </rPh>
    <rPh sb="51" eb="53">
      <t>テイキョウ</t>
    </rPh>
    <rPh sb="70" eb="72">
      <t>カツヨウ</t>
    </rPh>
    <rPh sb="78" eb="79">
      <t>サイワ</t>
    </rPh>
    <rPh sb="81" eb="82">
      <t>ゾン</t>
    </rPh>
    <rPh sb="88" eb="90">
      <t>リヨウ</t>
    </rPh>
    <rPh sb="98" eb="101">
      <t>ホンエンシュウ</t>
    </rPh>
    <rPh sb="102" eb="104">
      <t>シュシ</t>
    </rPh>
    <rPh sb="105" eb="109">
      <t>リヨウホウホウ</t>
    </rPh>
    <rPh sb="113" eb="115">
      <t>カンタン</t>
    </rPh>
    <rPh sb="117" eb="119">
      <t>アンナイ</t>
    </rPh>
    <rPh sb="159" eb="161">
      <t>ヨサン</t>
    </rPh>
    <phoneticPr fontId="1"/>
  </si>
  <si>
    <t>演習の趣旨</t>
    <phoneticPr fontId="1"/>
  </si>
  <si>
    <t>②</t>
    <phoneticPr fontId="1"/>
  </si>
  <si>
    <t>【①EXCEL予算実務】</t>
    <rPh sb="7" eb="9">
      <t>ヨサン</t>
    </rPh>
    <rPh sb="9" eb="11">
      <t>ジツム</t>
    </rPh>
    <phoneticPr fontId="1"/>
  </si>
  <si>
    <t>　
　キャッシュ・フロー経営は当たり前と言われているが、真のキャッシュ・フロー経営は行われていない。
　真のキャッシュ・フロー経営とは、キャッシュ・フローを目標としてすべての社員がお金を増やす様に
行動する仕組みを構築し、成長分野に継続的に投資を行い、持続的成長を果たす経営をいう。
　何故、真のキャッシュ・フロー経営は実践されないのだろうか。
　経営の「①Plan（計画）→②Ðo（実行）→③Check（検証）→④Action（改善）」のプロセスにおいて、
②Ðo（実行）の記録については学問としての「複式簿記による会計学」があるが、①Plan（計画）には
学問がない。
　実績については標準システムとしての会計システムが利用されており、正確な実績BS・PL・株変・CFが
作成されている。しかし、予算作成においては、属人的なEXCEL作業で、PL科目別に「単式簿記型の集計」
が行われており、予算PLのみが作成されている。つまり、キャッシュ・フローの目標を正確に作成できて
いないのである。
　キャッシュ・フローの目標を正確に設定するためには、「予算も複式簿記による会計学にする」必要がある。
　そこで、「予算会計学」を提唱している。
　</t>
    <rPh sb="12" eb="14">
      <t>ケイエイ</t>
    </rPh>
    <rPh sb="15" eb="16">
      <t>ア</t>
    </rPh>
    <rPh sb="18" eb="19">
      <t>マエ</t>
    </rPh>
    <rPh sb="20" eb="21">
      <t>イ</t>
    </rPh>
    <rPh sb="28" eb="29">
      <t>シン</t>
    </rPh>
    <rPh sb="39" eb="41">
      <t>ケイエイ</t>
    </rPh>
    <rPh sb="42" eb="43">
      <t>オコナ</t>
    </rPh>
    <rPh sb="52" eb="53">
      <t>シン</t>
    </rPh>
    <rPh sb="63" eb="65">
      <t>ケイエイ</t>
    </rPh>
    <rPh sb="78" eb="80">
      <t>モクヒョウ</t>
    </rPh>
    <rPh sb="87" eb="89">
      <t>シャイン</t>
    </rPh>
    <rPh sb="91" eb="92">
      <t>カネ</t>
    </rPh>
    <rPh sb="93" eb="94">
      <t>フ</t>
    </rPh>
    <rPh sb="96" eb="97">
      <t>ヨウ</t>
    </rPh>
    <rPh sb="99" eb="101">
      <t>コウドウ</t>
    </rPh>
    <rPh sb="103" eb="105">
      <t>シク</t>
    </rPh>
    <rPh sb="107" eb="109">
      <t>コウチク</t>
    </rPh>
    <rPh sb="111" eb="115">
      <t>セイチョウブンヤ</t>
    </rPh>
    <rPh sb="116" eb="119">
      <t>ケイゾクテキ</t>
    </rPh>
    <rPh sb="120" eb="122">
      <t>トウシ</t>
    </rPh>
    <rPh sb="123" eb="124">
      <t>オコナ</t>
    </rPh>
    <rPh sb="126" eb="129">
      <t>ジゾクテキ</t>
    </rPh>
    <rPh sb="129" eb="131">
      <t>セイチョウ</t>
    </rPh>
    <rPh sb="132" eb="133">
      <t>ハ</t>
    </rPh>
    <rPh sb="135" eb="137">
      <t>ケイエイ</t>
    </rPh>
    <rPh sb="143" eb="145">
      <t>ナゼ</t>
    </rPh>
    <rPh sb="146" eb="147">
      <t>シン</t>
    </rPh>
    <rPh sb="157" eb="159">
      <t>ケイエイ</t>
    </rPh>
    <rPh sb="160" eb="162">
      <t>ジッセン</t>
    </rPh>
    <rPh sb="174" eb="176">
      <t>ケイエイ</t>
    </rPh>
    <rPh sb="184" eb="186">
      <t>ケイカク</t>
    </rPh>
    <rPh sb="192" eb="194">
      <t>ジッコウ</t>
    </rPh>
    <rPh sb="203" eb="205">
      <t>ケンショウ</t>
    </rPh>
    <rPh sb="215" eb="217">
      <t>カイゼン</t>
    </rPh>
    <rPh sb="236" eb="238">
      <t>キロク</t>
    </rPh>
    <rPh sb="243" eb="245">
      <t>ガクモン</t>
    </rPh>
    <rPh sb="250" eb="254">
      <t>フクシキボキ</t>
    </rPh>
    <rPh sb="257" eb="260">
      <t>カイケイガク</t>
    </rPh>
    <rPh sb="277" eb="279">
      <t>ガクモン</t>
    </rPh>
    <rPh sb="286" eb="288">
      <t>ジッセキ</t>
    </rPh>
    <rPh sb="293" eb="295">
      <t>ヒョウジュン</t>
    </rPh>
    <rPh sb="303" eb="305">
      <t>カイケイ</t>
    </rPh>
    <rPh sb="310" eb="312">
      <t>リヨウ</t>
    </rPh>
    <rPh sb="318" eb="320">
      <t>セイカク</t>
    </rPh>
    <rPh sb="321" eb="323">
      <t>ジッセキ</t>
    </rPh>
    <rPh sb="329" eb="331">
      <t>カブヘン</t>
    </rPh>
    <rPh sb="335" eb="337">
      <t>サクセイ</t>
    </rPh>
    <rPh sb="348" eb="352">
      <t>ヨサンサクセイ</t>
    </rPh>
    <rPh sb="358" eb="361">
      <t>ゾクジンテキ</t>
    </rPh>
    <rPh sb="367" eb="369">
      <t>サギョウ</t>
    </rPh>
    <rPh sb="373" eb="376">
      <t>カモクベツ</t>
    </rPh>
    <rPh sb="378" eb="382">
      <t>タンシキボキ</t>
    </rPh>
    <rPh sb="382" eb="383">
      <t>カタ</t>
    </rPh>
    <rPh sb="384" eb="386">
      <t>シュウケイ</t>
    </rPh>
    <rPh sb="388" eb="389">
      <t>オコナ</t>
    </rPh>
    <rPh sb="396" eb="398">
      <t>ヨサン</t>
    </rPh>
    <rPh sb="403" eb="405">
      <t>サクセイ</t>
    </rPh>
    <rPh sb="425" eb="427">
      <t>モクヒョウ</t>
    </rPh>
    <rPh sb="428" eb="430">
      <t>セイカク</t>
    </rPh>
    <rPh sb="431" eb="433">
      <t>サクセイ</t>
    </rPh>
    <rPh sb="473" eb="475">
      <t>ヨサン</t>
    </rPh>
    <rPh sb="476" eb="480">
      <t>フクシキボキ</t>
    </rPh>
    <rPh sb="483" eb="486">
      <t>カイケイガク</t>
    </rPh>
    <rPh sb="490" eb="492">
      <t>ヒツヨウ</t>
    </rPh>
    <rPh sb="503" eb="508">
      <t>ヨサンカイケイガクテイショウ</t>
    </rPh>
    <phoneticPr fontId="1"/>
  </si>
  <si>
    <t>　2000年に製造業における月次予算CFを解説した「設例と図解でわかる企業予算編成マニュアル」
（計４回発刊）、2012年に卸売業における月次予算CFを解説した「予算会計」、2016年に連結月次予算
ＣＦを解説した「改訂増補　予算会計」を清文社から発刊し、共に絶版になっている。（共に共著）
　2016年に日本初の標準予算会計システム「予算会計エクスプレス」をリリースし、幅広い特許を
とっており、正確なBS・PL・CF・資金・KPIの月次予算を実務として自動作成することができるように
なった。
　社長ほど事業について精通している人はいない。しかしながら、社長には共通する欠点がある。
「どうしたら社員が目標達成に向かって行動するか」を理解していない。その仕組みこそが予算制度である。
　真のキャッシュ・フロー経営を実現するためには、ＣＦ予算制度の構築が不可欠である。
それは、会計を深く理解した会計人にしか出来ない。従って、会計人がＣＦ予算制度構築をしていくための
学問的基盤として「予算会計学」の演習の場を設けようと考えている。一方的なものではなく、皆さんの
ご助言をいただきながら、「公正な予算会計の実務慣行」としての「予算会計学」を一緒に創り上げて
いきたいと考えている。</t>
    <phoneticPr fontId="1"/>
  </si>
  <si>
    <t xml:space="preserve">
１．「EXCEL_PL予算実務」と「予算会計システム」を対比できる項目については下記の形で解説と演習を
　　進めてまいります。　
（１）EXCEL_PL予算実務
　　　入力画面と出力画面がタブ分けされているので、それぞれに入力する形で学習していきます。
（２）予算会計システム
　　　予算会計システムは、下記の流れでタブ分けして進めていきます。
　　　　予算作成：マスタ登録→「入力画面」→自動予算仕訳登録→予算仕訳→予算元帳→ＣＦ組替→予算ＦＳ
　　　　予実管理：マスタ登録→「実績取込」→実績仕訳→実績元帳＋予算元帳→予実ＦＳ→差異コメント入力
　　　　着地予想：マスタ登録→「（未経過月）入力画面」→自動見込仕訳登録→見込仕訳→
　　　　　　　　　→見込元帳＋実績元帳（経過月）→着地予想元帳→ＣＦ組替→着地予想ＦＳ
　　　　予算会計システムの演習は量が多くなるので、何回かに分けて分割して進めていきます。
２．「予算会計システム」固有の項目は上記(2)のみで説明していきます。
３．予算会計システムの演習の場合、例_４月予算仕訳（計上）は下記のようになります。
　　４/30  BS_売掛金　110  / PL_売上高　　　 　100
　　　　　　　　　　　　　　 BS_未払消費税等※　10
　　　　　※　仮受消費税等と仮払消費税等を自動相殺する為
　　基礎演習段階で上記の予算仕訳を展開すると、難易度が上がる為、予算PLのみを作成する場合の
　　予算仕訳を損益ベースの予算仕訳を下記の様に相手勘定「損益仮勘定」を用いて定義します。
　　4/30  BS 損益仮勘定　100 /  PL 売上高　100</t>
    <rPh sb="29" eb="31">
      <t>タイヒ</t>
    </rPh>
    <rPh sb="34" eb="36">
      <t>コウモク</t>
    </rPh>
    <rPh sb="41" eb="43">
      <t>カキ</t>
    </rPh>
    <rPh sb="44" eb="45">
      <t>カタチ</t>
    </rPh>
    <rPh sb="46" eb="48">
      <t>カイセツ</t>
    </rPh>
    <rPh sb="49" eb="51">
      <t>エンシュウ</t>
    </rPh>
    <rPh sb="55" eb="56">
      <t>スス</t>
    </rPh>
    <rPh sb="77" eb="79">
      <t>ヨサン</t>
    </rPh>
    <rPh sb="79" eb="81">
      <t>ジツム</t>
    </rPh>
    <rPh sb="85" eb="87">
      <t>ニュウリョク</t>
    </rPh>
    <rPh sb="87" eb="89">
      <t>ガメン</t>
    </rPh>
    <rPh sb="90" eb="92">
      <t>シュツリョク</t>
    </rPh>
    <rPh sb="92" eb="94">
      <t>ガメン</t>
    </rPh>
    <rPh sb="97" eb="98">
      <t>ワ</t>
    </rPh>
    <rPh sb="112" eb="114">
      <t>ニュウリョク</t>
    </rPh>
    <rPh sb="116" eb="117">
      <t>カタチ</t>
    </rPh>
    <rPh sb="118" eb="120">
      <t>ガクシュウ</t>
    </rPh>
    <rPh sb="153" eb="155">
      <t>カキ</t>
    </rPh>
    <rPh sb="156" eb="157">
      <t>ナガ</t>
    </rPh>
    <rPh sb="161" eb="162">
      <t>ワ</t>
    </rPh>
    <rPh sb="165" eb="166">
      <t>スス</t>
    </rPh>
    <rPh sb="178" eb="180">
      <t>ヨサン</t>
    </rPh>
    <rPh sb="180" eb="182">
      <t>サクセイ</t>
    </rPh>
    <rPh sb="186" eb="188">
      <t>トウロク</t>
    </rPh>
    <rPh sb="190" eb="194">
      <t>ニュウリョクガメン</t>
    </rPh>
    <rPh sb="196" eb="198">
      <t>ジドウ</t>
    </rPh>
    <rPh sb="198" eb="200">
      <t>ヨサン</t>
    </rPh>
    <rPh sb="200" eb="202">
      <t>シワケ</t>
    </rPh>
    <rPh sb="202" eb="204">
      <t>トウロク</t>
    </rPh>
    <rPh sb="205" eb="209">
      <t>ヨサンシワケ</t>
    </rPh>
    <rPh sb="210" eb="212">
      <t>ヨサン</t>
    </rPh>
    <rPh sb="212" eb="214">
      <t>モトチョウ</t>
    </rPh>
    <rPh sb="217" eb="219">
      <t>クミカエ</t>
    </rPh>
    <rPh sb="220" eb="222">
      <t>ヨサン</t>
    </rPh>
    <rPh sb="229" eb="231">
      <t>ヨジツ</t>
    </rPh>
    <rPh sb="231" eb="233">
      <t>カンリ</t>
    </rPh>
    <rPh sb="237" eb="239">
      <t>トウロク</t>
    </rPh>
    <rPh sb="241" eb="243">
      <t>ジッセキ</t>
    </rPh>
    <rPh sb="243" eb="245">
      <t>トリコ</t>
    </rPh>
    <rPh sb="247" eb="249">
      <t>ジッセキ</t>
    </rPh>
    <rPh sb="249" eb="251">
      <t>シワケ</t>
    </rPh>
    <rPh sb="252" eb="254">
      <t>ジッセキ</t>
    </rPh>
    <rPh sb="254" eb="256">
      <t>モトチョウ</t>
    </rPh>
    <rPh sb="257" eb="259">
      <t>ヨサン</t>
    </rPh>
    <rPh sb="259" eb="261">
      <t>モトチョウ</t>
    </rPh>
    <rPh sb="262" eb="264">
      <t>ヨジツ</t>
    </rPh>
    <rPh sb="267" eb="269">
      <t>サイ</t>
    </rPh>
    <rPh sb="273" eb="275">
      <t>ニュウリョク</t>
    </rPh>
    <rPh sb="280" eb="282">
      <t>チャクチ</t>
    </rPh>
    <rPh sb="282" eb="284">
      <t>ヨソウ</t>
    </rPh>
    <rPh sb="288" eb="290">
      <t>トウロク</t>
    </rPh>
    <rPh sb="293" eb="296">
      <t>ミケイカ</t>
    </rPh>
    <rPh sb="296" eb="297">
      <t>ツキ</t>
    </rPh>
    <rPh sb="298" eb="302">
      <t>ニュウリョクガメン</t>
    </rPh>
    <rPh sb="306" eb="308">
      <t>ミコ</t>
    </rPh>
    <rPh sb="313" eb="315">
      <t>ミコ</t>
    </rPh>
    <rPh sb="315" eb="317">
      <t>シワケ</t>
    </rPh>
    <rPh sb="329" eb="331">
      <t>ミコ</t>
    </rPh>
    <rPh sb="331" eb="333">
      <t>モトチョウ</t>
    </rPh>
    <rPh sb="334" eb="336">
      <t>ジッセキ</t>
    </rPh>
    <rPh sb="336" eb="338">
      <t>モトチョウ</t>
    </rPh>
    <rPh sb="339" eb="341">
      <t>ケイカ</t>
    </rPh>
    <rPh sb="341" eb="342">
      <t>ツキ</t>
    </rPh>
    <rPh sb="344" eb="346">
      <t>チャクチ</t>
    </rPh>
    <rPh sb="346" eb="348">
      <t>ヨソウ</t>
    </rPh>
    <rPh sb="348" eb="350">
      <t>モトチョウ</t>
    </rPh>
    <rPh sb="353" eb="355">
      <t>クミカエ</t>
    </rPh>
    <rPh sb="356" eb="358">
      <t>チャクチ</t>
    </rPh>
    <rPh sb="358" eb="360">
      <t>ヨソウ</t>
    </rPh>
    <rPh sb="367" eb="371">
      <t>ヨサンカイケイ</t>
    </rPh>
    <rPh sb="376" eb="378">
      <t>エンシュウ</t>
    </rPh>
    <rPh sb="379" eb="380">
      <t>リョウ</t>
    </rPh>
    <rPh sb="381" eb="382">
      <t>オオ</t>
    </rPh>
    <rPh sb="388" eb="390">
      <t>ナンカイ</t>
    </rPh>
    <rPh sb="392" eb="393">
      <t>ワ</t>
    </rPh>
    <rPh sb="395" eb="397">
      <t>ブンカツ</t>
    </rPh>
    <rPh sb="399" eb="400">
      <t>スス</t>
    </rPh>
    <rPh sb="421" eb="423">
      <t>コユウ</t>
    </rPh>
    <rPh sb="424" eb="426">
      <t>コウモク</t>
    </rPh>
    <rPh sb="427" eb="429">
      <t>ジョウキ</t>
    </rPh>
    <rPh sb="435" eb="437">
      <t>セツメイ</t>
    </rPh>
    <rPh sb="448" eb="452">
      <t>ヨサンカイケイ</t>
    </rPh>
    <rPh sb="457" eb="459">
      <t>エンシュウ</t>
    </rPh>
    <rPh sb="460" eb="462">
      <t>バアイ</t>
    </rPh>
    <rPh sb="463" eb="464">
      <t>レイ</t>
    </rPh>
    <rPh sb="466" eb="467">
      <t>ツキ</t>
    </rPh>
    <rPh sb="467" eb="471">
      <t>ヨサンシワケ</t>
    </rPh>
    <rPh sb="472" eb="474">
      <t>ケイジョウ</t>
    </rPh>
    <rPh sb="476" eb="478">
      <t>カキ</t>
    </rPh>
    <rPh sb="499" eb="502">
      <t>ウリカケキン</t>
    </rPh>
    <rPh sb="513" eb="516">
      <t>ウリアゲダカ</t>
    </rPh>
    <rPh sb="543" eb="545">
      <t>ミハラ</t>
    </rPh>
    <rPh sb="545" eb="548">
      <t>ショウヒゼイ</t>
    </rPh>
    <rPh sb="548" eb="549">
      <t>ナド</t>
    </rPh>
    <rPh sb="561" eb="563">
      <t>カリウケ</t>
    </rPh>
    <rPh sb="563" eb="566">
      <t>ショウヒゼイ</t>
    </rPh>
    <rPh sb="566" eb="567">
      <t>ナド</t>
    </rPh>
    <rPh sb="568" eb="570">
      <t>カリバラ</t>
    </rPh>
    <rPh sb="570" eb="573">
      <t>ショウヒゼイ</t>
    </rPh>
    <rPh sb="573" eb="574">
      <t>ナド</t>
    </rPh>
    <rPh sb="575" eb="577">
      <t>ジドウ</t>
    </rPh>
    <rPh sb="577" eb="579">
      <t>ソウサイ</t>
    </rPh>
    <rPh sb="581" eb="582">
      <t>タメ</t>
    </rPh>
    <rPh sb="593" eb="595">
      <t>ジョウキ</t>
    </rPh>
    <rPh sb="596" eb="598">
      <t>ヨサン</t>
    </rPh>
    <rPh sb="598" eb="600">
      <t>シワケ</t>
    </rPh>
    <rPh sb="601" eb="603">
      <t>テンカイ</t>
    </rPh>
    <rPh sb="607" eb="610">
      <t>ナンイド</t>
    </rPh>
    <rPh sb="611" eb="612">
      <t>ア</t>
    </rPh>
    <rPh sb="614" eb="615">
      <t>タメ</t>
    </rPh>
    <phoneticPr fontId="1"/>
  </si>
  <si>
    <t>４．演習問題は、① 解説編　② 問題編　の２種類です。
５．印刷する場合はA3設定になっております。
６．改善すべき点・ご意見等ありましたら、是非コメント返信して下さい。
一緒に、予算会計を学んでいきましょう。</t>
    <rPh sb="2" eb="6">
      <t>エンシュウモンダイ</t>
    </rPh>
    <rPh sb="10" eb="13">
      <t>カイセツヘン</t>
    </rPh>
    <rPh sb="16" eb="18">
      <t>モンダイ</t>
    </rPh>
    <rPh sb="18" eb="19">
      <t>ヘン</t>
    </rPh>
    <rPh sb="22" eb="24">
      <t>シュルイ</t>
    </rPh>
    <rPh sb="89" eb="91">
      <t>イッショ</t>
    </rPh>
    <rPh sb="93" eb="97">
      <t>ヨサンカイケイ</t>
    </rPh>
    <rPh sb="98" eb="99">
      <t>マナ</t>
    </rPh>
    <phoneticPr fontId="1"/>
  </si>
  <si>
    <t>③</t>
    <phoneticPr fontId="1"/>
  </si>
  <si>
    <t>計算
①×②＝③</t>
    <rPh sb="0" eb="2">
      <t>ケイサン</t>
    </rPh>
    <phoneticPr fontId="1"/>
  </si>
  <si>
    <t>④</t>
    <phoneticPr fontId="1"/>
  </si>
  <si>
    <t>⑤</t>
    <phoneticPr fontId="1"/>
  </si>
  <si>
    <t>⑥</t>
    <phoneticPr fontId="1"/>
  </si>
  <si>
    <t>⑧</t>
    <phoneticPr fontId="1"/>
  </si>
  <si>
    <t>⑮</t>
    <phoneticPr fontId="1"/>
  </si>
  <si>
    <t>EXCEL_予算実務</t>
    <rPh sb="6" eb="8">
      <t>ヨサン</t>
    </rPh>
    <rPh sb="8" eb="10">
      <t>ジツム</t>
    </rPh>
    <phoneticPr fontId="1"/>
  </si>
  <si>
    <t>入力画面</t>
    <rPh sb="0" eb="1">
      <t>イ</t>
    </rPh>
    <rPh sb="1" eb="2">
      <t>リョク</t>
    </rPh>
    <rPh sb="2" eb="4">
      <t>ガメン</t>
    </rPh>
    <phoneticPr fontId="1"/>
  </si>
  <si>
    <t>注：データ量が多いため、分割して解説します。</t>
    <rPh sb="0" eb="1">
      <t>チュウ</t>
    </rPh>
    <rPh sb="5" eb="6">
      <t>リョウ</t>
    </rPh>
    <rPh sb="7" eb="8">
      <t>オオ</t>
    </rPh>
    <rPh sb="12" eb="14">
      <t>ブンカツ</t>
    </rPh>
    <rPh sb="16" eb="18">
      <t>カイセツ</t>
    </rPh>
    <phoneticPr fontId="1"/>
  </si>
  <si>
    <t>全社</t>
    <rPh sb="0" eb="2">
      <t>ゼンシャ</t>
    </rPh>
    <phoneticPr fontId="1"/>
  </si>
  <si>
    <t>【組織図】⇒会計システムの部門マスタも同様になる。</t>
    <rPh sb="1" eb="4">
      <t>ソシキズ</t>
    </rPh>
    <rPh sb="6" eb="8">
      <t>カイケイ</t>
    </rPh>
    <rPh sb="13" eb="15">
      <t>ブモン</t>
    </rPh>
    <rPh sb="19" eb="21">
      <t>ドウヨウ</t>
    </rPh>
    <phoneticPr fontId="1"/>
  </si>
  <si>
    <t>管理部</t>
    <rPh sb="0" eb="3">
      <t>カンリブ</t>
    </rPh>
    <phoneticPr fontId="1"/>
  </si>
  <si>
    <t>EXCEL</t>
    <phoneticPr fontId="1"/>
  </si>
  <si>
    <t>管理部(入力)</t>
    <rPh sb="0" eb="2">
      <t>カンリ</t>
    </rPh>
    <rPh sb="2" eb="3">
      <t>ブ</t>
    </rPh>
    <rPh sb="4" eb="6">
      <t>ニュウリョク</t>
    </rPh>
    <phoneticPr fontId="1"/>
  </si>
  <si>
    <t>「部門別売上高ー部門別費用＝部門利益」で業績評価するプロフィットセンター（PC）</t>
    <rPh sb="1" eb="4">
      <t>ブモンベツ</t>
    </rPh>
    <rPh sb="4" eb="7">
      <t>ウリアゲダカ</t>
    </rPh>
    <rPh sb="8" eb="11">
      <t>ブモンベツ</t>
    </rPh>
    <rPh sb="11" eb="13">
      <t>ヒヨウ</t>
    </rPh>
    <rPh sb="14" eb="18">
      <t>ブモンリエキ</t>
    </rPh>
    <rPh sb="20" eb="22">
      <t>ギョウセキ</t>
    </rPh>
    <rPh sb="22" eb="24">
      <t>ヒョウカ</t>
    </rPh>
    <phoneticPr fontId="1"/>
  </si>
  <si>
    <t>入力</t>
    <rPh sb="0" eb="2">
      <t>ニュウリョク</t>
    </rPh>
    <phoneticPr fontId="1"/>
  </si>
  <si>
    <t>％</t>
    <phoneticPr fontId="1"/>
  </si>
  <si>
    <t>予定原価率</t>
    <rPh sb="0" eb="2">
      <t>ヨテイ</t>
    </rPh>
    <rPh sb="2" eb="5">
      <t>ゲンカリツ</t>
    </rPh>
    <phoneticPr fontId="1"/>
  </si>
  <si>
    <t>⑦</t>
    <phoneticPr fontId="1"/>
  </si>
  <si>
    <t>⑨</t>
    <phoneticPr fontId="1"/>
  </si>
  <si>
    <t>⑩</t>
    <phoneticPr fontId="1"/>
  </si>
  <si>
    <t>⑫</t>
    <phoneticPr fontId="1"/>
  </si>
  <si>
    <t>「部門費用」で業績評価するコストセンター（ＣＣ）</t>
    <rPh sb="1" eb="3">
      <t>ブモン</t>
    </rPh>
    <rPh sb="3" eb="5">
      <t>ヒヨウ</t>
    </rPh>
    <rPh sb="7" eb="11">
      <t>ギョウセキヒョウカ</t>
    </rPh>
    <phoneticPr fontId="1"/>
  </si>
  <si>
    <t>⑭</t>
    <phoneticPr fontId="1"/>
  </si>
  <si>
    <r>
      <t xml:space="preserve">PÐCAのDoの実行の実績には「会計学」という学問があるが、Plan（計画）には学問がない。
そこで、「予算会計学」をつくり、シミュレーションできるように「予算会計システム」をイメージして一緒に演習していきます。
</t>
    </r>
    <r>
      <rPr>
        <b/>
        <sz val="14"/>
        <color rgb="FFFF0000"/>
        <rFont val="メイリオ"/>
        <family val="3"/>
        <charset val="128"/>
      </rPr>
      <t>本稿は、「製造業」の部門別の月次予算PLを考察します。</t>
    </r>
    <rPh sb="8" eb="10">
      <t>ジッコウ</t>
    </rPh>
    <rPh sb="11" eb="13">
      <t>ジッセキ</t>
    </rPh>
    <rPh sb="16" eb="19">
      <t>カイケイガク</t>
    </rPh>
    <rPh sb="23" eb="25">
      <t>ガクモン</t>
    </rPh>
    <rPh sb="35" eb="37">
      <t>ケイカク</t>
    </rPh>
    <rPh sb="40" eb="42">
      <t>ガクモン</t>
    </rPh>
    <rPh sb="52" eb="57">
      <t>ヨサンカイケイガク</t>
    </rPh>
    <rPh sb="78" eb="82">
      <t>ヨサンカイケイ</t>
    </rPh>
    <rPh sb="94" eb="96">
      <t>イッショ</t>
    </rPh>
    <rPh sb="97" eb="99">
      <t>エンシュウ</t>
    </rPh>
    <rPh sb="107" eb="109">
      <t>ホンコウ</t>
    </rPh>
    <rPh sb="117" eb="120">
      <t>ブモンベツ</t>
    </rPh>
    <rPh sb="121" eb="123">
      <t>ゲツジ</t>
    </rPh>
    <rPh sb="123" eb="125">
      <t>ヨサン</t>
    </rPh>
    <rPh sb="128" eb="130">
      <t>コウサツ</t>
    </rPh>
    <phoneticPr fontId="1"/>
  </si>
  <si>
    <t>⑪</t>
    <phoneticPr fontId="1"/>
  </si>
  <si>
    <t>工事進行基準の場合のPJ別予算作成</t>
    <rPh sb="0" eb="2">
      <t>コウジ</t>
    </rPh>
    <rPh sb="2" eb="4">
      <t>シンコウ</t>
    </rPh>
    <rPh sb="4" eb="6">
      <t>キジュン</t>
    </rPh>
    <rPh sb="7" eb="9">
      <t>バアイ</t>
    </rPh>
    <rPh sb="12" eb="13">
      <t>ベツ</t>
    </rPh>
    <rPh sb="13" eb="15">
      <t>ヨサン</t>
    </rPh>
    <rPh sb="15" eb="17">
      <t>サクセイ</t>
    </rPh>
    <phoneticPr fontId="1"/>
  </si>
  <si>
    <t>システム開発本部</t>
    <rPh sb="4" eb="6">
      <t>カイハツ</t>
    </rPh>
    <rPh sb="6" eb="8">
      <t>ホンブ</t>
    </rPh>
    <phoneticPr fontId="1"/>
  </si>
  <si>
    <t>…略…</t>
    <rPh sb="1" eb="2">
      <t>リャク</t>
    </rPh>
    <phoneticPr fontId="1"/>
  </si>
  <si>
    <t>【入力画面】＜システム開発本部＞月次PJ別損益計画…【1】(受注管理NO.A1・相手先：甲社)</t>
    <rPh sb="1" eb="3">
      <t>ニュウリョク</t>
    </rPh>
    <rPh sb="3" eb="5">
      <t>ガメン</t>
    </rPh>
    <rPh sb="11" eb="13">
      <t>カイハツ</t>
    </rPh>
    <rPh sb="13" eb="15">
      <t>ホンブ</t>
    </rPh>
    <rPh sb="16" eb="18">
      <t>ゲツジ</t>
    </rPh>
    <rPh sb="20" eb="21">
      <t>ベツ</t>
    </rPh>
    <rPh sb="21" eb="23">
      <t>ソンエキ</t>
    </rPh>
    <rPh sb="23" eb="25">
      <t>ケイカク</t>
    </rPh>
    <rPh sb="30" eb="32">
      <t>ジュチュウ</t>
    </rPh>
    <rPh sb="32" eb="34">
      <t>カンリ</t>
    </rPh>
    <rPh sb="40" eb="43">
      <t>アイテサキ</t>
    </rPh>
    <rPh sb="44" eb="45">
      <t>コウ</t>
    </rPh>
    <rPh sb="45" eb="46">
      <t>シャ</t>
    </rPh>
    <phoneticPr fontId="1"/>
  </si>
  <si>
    <t>受注高_月初残高</t>
    <rPh sb="0" eb="2">
      <t>ジュチュウ</t>
    </rPh>
    <rPh sb="2" eb="3">
      <t>ダカ</t>
    </rPh>
    <rPh sb="4" eb="5">
      <t>ツキ</t>
    </rPh>
    <rPh sb="5" eb="6">
      <t>ショ</t>
    </rPh>
    <rPh sb="6" eb="8">
      <t>ザンダカ</t>
    </rPh>
    <phoneticPr fontId="1"/>
  </si>
  <si>
    <t>受注高_月次増加高
＜新規受注高＞</t>
    <rPh sb="0" eb="2">
      <t>ジュチュウ</t>
    </rPh>
    <rPh sb="2" eb="3">
      <t>ダカ</t>
    </rPh>
    <rPh sb="4" eb="5">
      <t>ツキ</t>
    </rPh>
    <rPh sb="5" eb="6">
      <t>ジ</t>
    </rPh>
    <rPh sb="6" eb="8">
      <t>ゾウカ</t>
    </rPh>
    <rPh sb="8" eb="9">
      <t>ダカ</t>
    </rPh>
    <rPh sb="11" eb="13">
      <t>シンキ</t>
    </rPh>
    <rPh sb="13" eb="16">
      <t>ジュチュウダカ</t>
    </rPh>
    <phoneticPr fontId="1"/>
  </si>
  <si>
    <t>受注高_月次減少高
＜売上高計上額＞</t>
    <rPh sb="0" eb="3">
      <t>ジュチュウダカ</t>
    </rPh>
    <rPh sb="4" eb="6">
      <t>ゲツジ</t>
    </rPh>
    <rPh sb="6" eb="8">
      <t>ゲンショウ</t>
    </rPh>
    <rPh sb="8" eb="9">
      <t>ダカ</t>
    </rPh>
    <rPh sb="11" eb="14">
      <t>ウリアゲダカ</t>
    </rPh>
    <rPh sb="14" eb="17">
      <t>ケイジョウガク</t>
    </rPh>
    <phoneticPr fontId="1"/>
  </si>
  <si>
    <t>受注高_月末残高</t>
    <rPh sb="0" eb="2">
      <t>ジュチュウ</t>
    </rPh>
    <rPh sb="2" eb="3">
      <t>ダカ</t>
    </rPh>
    <rPh sb="4" eb="5">
      <t>ツキ</t>
    </rPh>
    <rPh sb="5" eb="6">
      <t>マツ</t>
    </rPh>
    <rPh sb="6" eb="8">
      <t>ザンダカ</t>
    </rPh>
    <phoneticPr fontId="1"/>
  </si>
  <si>
    <t>①＋②－③＝④</t>
    <phoneticPr fontId="1"/>
  </si>
  <si>
    <t>期首入力
次月から自動繰越</t>
    <rPh sb="0" eb="2">
      <t>キシュ</t>
    </rPh>
    <rPh sb="2" eb="3">
      <t>ニュウ</t>
    </rPh>
    <rPh sb="3" eb="4">
      <t>チカラ</t>
    </rPh>
    <rPh sb="5" eb="7">
      <t>ジゲツ</t>
    </rPh>
    <rPh sb="9" eb="11">
      <t>ジドウ</t>
    </rPh>
    <rPh sb="11" eb="13">
      <t>クリコシ</t>
    </rPh>
    <phoneticPr fontId="1"/>
  </si>
  <si>
    <t>受注総額</t>
    <rPh sb="0" eb="2">
      <t>ジュチュウ</t>
    </rPh>
    <rPh sb="2" eb="4">
      <t>ソウガク</t>
    </rPh>
    <phoneticPr fontId="1"/>
  </si>
  <si>
    <t>予定原価総額</t>
    <rPh sb="0" eb="2">
      <t>ヨテイ</t>
    </rPh>
    <rPh sb="2" eb="4">
      <t>ゲンカ</t>
    </rPh>
    <rPh sb="4" eb="6">
      <t>ソウガク</t>
    </rPh>
    <phoneticPr fontId="1"/>
  </si>
  <si>
    <t>%</t>
    <phoneticPr fontId="1"/>
  </si>
  <si>
    <t>⑥÷⑤×100%=⑦</t>
    <phoneticPr fontId="1"/>
  </si>
  <si>
    <t>【ポイント】
　工事進行基準を適用した場合のPJ別受注消化予算＝売上高予算の計上方法と費用予算の認識を理解する。</t>
    <rPh sb="8" eb="10">
      <t>コウジ</t>
    </rPh>
    <rPh sb="10" eb="14">
      <t>シンコウキジュン</t>
    </rPh>
    <rPh sb="15" eb="17">
      <t>テキヨウ</t>
    </rPh>
    <rPh sb="19" eb="21">
      <t>バアイ</t>
    </rPh>
    <rPh sb="24" eb="25">
      <t>ベツ</t>
    </rPh>
    <rPh sb="25" eb="27">
      <t>ジュチュウ</t>
    </rPh>
    <rPh sb="27" eb="29">
      <t>ショウカ</t>
    </rPh>
    <rPh sb="29" eb="31">
      <t>ヨサン</t>
    </rPh>
    <rPh sb="32" eb="35">
      <t>ウリアゲダカ</t>
    </rPh>
    <rPh sb="35" eb="37">
      <t>ヨサン</t>
    </rPh>
    <rPh sb="38" eb="40">
      <t>ケイジョウ</t>
    </rPh>
    <rPh sb="40" eb="42">
      <t>ホウホウ</t>
    </rPh>
    <rPh sb="43" eb="45">
      <t>ヒヨウ</t>
    </rPh>
    <rPh sb="45" eb="47">
      <t>ヨサン</t>
    </rPh>
    <rPh sb="48" eb="50">
      <t>ニンシキ</t>
    </rPh>
    <rPh sb="51" eb="53">
      <t>リカイ</t>
    </rPh>
    <phoneticPr fontId="1"/>
  </si>
  <si>
    <t>進捗率</t>
    <rPh sb="0" eb="3">
      <t>シンチョクリツ</t>
    </rPh>
    <phoneticPr fontId="1"/>
  </si>
  <si>
    <t>入力</t>
    <rPh sb="0" eb="2">
      <t>ニュウリョク</t>
    </rPh>
    <phoneticPr fontId="1"/>
  </si>
  <si>
    <t>開発経費合計</t>
    <rPh sb="0" eb="2">
      <t>カイハツ</t>
    </rPh>
    <rPh sb="2" eb="4">
      <t>ケイヒ</t>
    </rPh>
    <rPh sb="4" eb="6">
      <t>ゴウケイ</t>
    </rPh>
    <phoneticPr fontId="1"/>
  </si>
  <si>
    <t>労務費</t>
    <rPh sb="0" eb="3">
      <t>ロウムヒ</t>
    </rPh>
    <phoneticPr fontId="1"/>
  </si>
  <si>
    <t>外注費</t>
    <rPh sb="0" eb="3">
      <t>ガイチュウヒ</t>
    </rPh>
    <phoneticPr fontId="1"/>
  </si>
  <si>
    <t>その他経費</t>
    <rPh sb="2" eb="3">
      <t>タ</t>
    </rPh>
    <rPh sb="3" eb="5">
      <t>ケイヒ</t>
    </rPh>
    <phoneticPr fontId="1"/>
  </si>
  <si>
    <t>⑬÷⑤×100%=⑧</t>
    <phoneticPr fontId="1"/>
  </si>
  <si>
    <t>⑤×⑧÷100＝⑨</t>
    <phoneticPr fontId="1"/>
  </si>
  <si>
    <t>端数調整等</t>
    <rPh sb="0" eb="2">
      <t>ハスウ</t>
    </rPh>
    <rPh sb="2" eb="4">
      <t>チョウセイ</t>
    </rPh>
    <rPh sb="4" eb="5">
      <t>ナド</t>
    </rPh>
    <phoneticPr fontId="1"/>
  </si>
  <si>
    <t>調整前_売上高</t>
    <rPh sb="0" eb="3">
      <t>チョウセイマエ</t>
    </rPh>
    <rPh sb="4" eb="7">
      <t>ウリアゲダカ</t>
    </rPh>
    <phoneticPr fontId="1"/>
  </si>
  <si>
    <t>調整後_売上高</t>
    <rPh sb="0" eb="2">
      <t>チョウセイ</t>
    </rPh>
    <rPh sb="2" eb="3">
      <t>ゴ</t>
    </rPh>
    <rPh sb="4" eb="7">
      <t>ウリアゲダカ</t>
    </rPh>
    <phoneticPr fontId="1"/>
  </si>
  <si>
    <t>⑨＋⑩＝⑪</t>
    <phoneticPr fontId="1"/>
  </si>
  <si>
    <t>⑬</t>
    <phoneticPr fontId="1"/>
  </si>
  <si>
    <t>⑫＋⑬＋⑭＝⑮</t>
    <phoneticPr fontId="1"/>
  </si>
  <si>
    <t>⑯</t>
    <phoneticPr fontId="1"/>
  </si>
  <si>
    <t>⑪－⑮＝⑯</t>
    <phoneticPr fontId="1"/>
  </si>
  <si>
    <t>⑰</t>
    <phoneticPr fontId="1"/>
  </si>
  <si>
    <t>PJ別営業利益</t>
    <rPh sb="2" eb="3">
      <t>ベツ</t>
    </rPh>
    <rPh sb="3" eb="5">
      <t>エイギョウ</t>
    </rPh>
    <rPh sb="5" eb="7">
      <t>リエキ</t>
    </rPh>
    <phoneticPr fontId="1"/>
  </si>
  <si>
    <t>PJ別営業利益率</t>
    <rPh sb="2" eb="3">
      <t>ベツ</t>
    </rPh>
    <rPh sb="3" eb="5">
      <t>エイギョウ</t>
    </rPh>
    <rPh sb="5" eb="7">
      <t>リエキ</t>
    </rPh>
    <rPh sb="7" eb="8">
      <t>リツ</t>
    </rPh>
    <phoneticPr fontId="1"/>
  </si>
  <si>
    <t>⑯÷⑪×100=⑰</t>
    <phoneticPr fontId="1"/>
  </si>
  <si>
    <t>システム開発本部(入力)</t>
    <rPh sb="4" eb="6">
      <t>カイハツ</t>
    </rPh>
    <rPh sb="6" eb="8">
      <t>ホンブ</t>
    </rPh>
    <rPh sb="9" eb="11">
      <t>ニュウリョク</t>
    </rPh>
    <phoneticPr fontId="1"/>
  </si>
  <si>
    <t>略</t>
    <rPh sb="0" eb="1">
      <t>リャク</t>
    </rPh>
    <phoneticPr fontId="1"/>
  </si>
  <si>
    <t>システム開発本部（出力）</t>
    <rPh sb="4" eb="6">
      <t>カイハツ</t>
    </rPh>
    <rPh sb="6" eb="8">
      <t>ホンブ</t>
    </rPh>
    <rPh sb="9" eb="11">
      <t>シュツリョク</t>
    </rPh>
    <phoneticPr fontId="1"/>
  </si>
  <si>
    <r>
      <t xml:space="preserve">PÐCAのDoの実行の実績には「会計学」という学問があるが、Plan（計画）には学問がない。
そこで、「予算会計学」をつくり、シミュレーションできるように「予算会計システム」をイメージして一緒に演習していきます。
</t>
    </r>
    <r>
      <rPr>
        <b/>
        <sz val="14"/>
        <color rgb="FFFF0000"/>
        <rFont val="メイリオ"/>
        <family val="3"/>
        <charset val="128"/>
      </rPr>
      <t>本稿は、「卸売業」の部門別の月次予算PLを考察します。</t>
    </r>
    <rPh sb="8" eb="10">
      <t>ジッコウ</t>
    </rPh>
    <rPh sb="11" eb="13">
      <t>ジッセキ</t>
    </rPh>
    <rPh sb="16" eb="19">
      <t>カイケイガク</t>
    </rPh>
    <rPh sb="23" eb="25">
      <t>ガクモン</t>
    </rPh>
    <rPh sb="35" eb="37">
      <t>ケイカク</t>
    </rPh>
    <rPh sb="40" eb="42">
      <t>ガクモン</t>
    </rPh>
    <rPh sb="52" eb="57">
      <t>ヨサンカイケイガク</t>
    </rPh>
    <rPh sb="78" eb="82">
      <t>ヨサンカイケイ</t>
    </rPh>
    <rPh sb="94" eb="96">
      <t>イッショ</t>
    </rPh>
    <rPh sb="97" eb="99">
      <t>エンシュウ</t>
    </rPh>
    <rPh sb="107" eb="109">
      <t>ホンコウ</t>
    </rPh>
    <rPh sb="112" eb="115">
      <t>オロシウリギョウ</t>
    </rPh>
    <rPh sb="117" eb="120">
      <t>ブモンベツ</t>
    </rPh>
    <rPh sb="121" eb="123">
      <t>ゲツジ</t>
    </rPh>
    <rPh sb="123" eb="125">
      <t>ヨサン</t>
    </rPh>
    <rPh sb="128" eb="130">
      <t>コウサツ</t>
    </rPh>
    <phoneticPr fontId="1"/>
  </si>
  <si>
    <t>営業部(入力)</t>
    <rPh sb="0" eb="3">
      <t>エイギョウブ</t>
    </rPh>
    <rPh sb="4" eb="6">
      <t>ニュウリョク</t>
    </rPh>
    <phoneticPr fontId="1"/>
  </si>
  <si>
    <t>全社（出力）</t>
    <rPh sb="0" eb="2">
      <t>ゼンシャ</t>
    </rPh>
    <rPh sb="3" eb="5">
      <t>シュツリョク</t>
    </rPh>
    <phoneticPr fontId="1"/>
  </si>
  <si>
    <t>NO</t>
    <phoneticPr fontId="1"/>
  </si>
  <si>
    <t>⓵</t>
    <phoneticPr fontId="1"/>
  </si>
  <si>
    <t>②</t>
    <phoneticPr fontId="1"/>
  </si>
  <si>
    <t>③</t>
    <phoneticPr fontId="1"/>
  </si>
  <si>
    <t>ー</t>
    <phoneticPr fontId="1"/>
  </si>
  <si>
    <t>【予算実務上のポイント】</t>
    <rPh sb="1" eb="5">
      <t>ヨサンジツム</t>
    </rPh>
    <rPh sb="5" eb="6">
      <t>ジョウ</t>
    </rPh>
    <phoneticPr fontId="1"/>
  </si>
  <si>
    <t>システム開発本部（入力）</t>
    <rPh sb="4" eb="6">
      <t>カイハツ</t>
    </rPh>
    <rPh sb="6" eb="7">
      <t>ホン</t>
    </rPh>
    <rPh sb="7" eb="8">
      <t>ブ</t>
    </rPh>
    <rPh sb="9" eb="11">
      <t>ニュウリョク</t>
    </rPh>
    <phoneticPr fontId="1"/>
  </si>
  <si>
    <t>システム開発本部（出力）</t>
    <rPh sb="4" eb="6">
      <t>カイハツ</t>
    </rPh>
    <rPh sb="6" eb="7">
      <t>ホン</t>
    </rPh>
    <rPh sb="7" eb="8">
      <t>ブ</t>
    </rPh>
    <rPh sb="9" eb="11">
      <t>シュツリョク</t>
    </rPh>
    <phoneticPr fontId="1"/>
  </si>
  <si>
    <t>【出力画面】＜システム開発本部＞月次部門別PJ別損益計画…【2’】(入力画面よりプログラム転記)</t>
    <rPh sb="1" eb="2">
      <t>デ</t>
    </rPh>
    <rPh sb="2" eb="3">
      <t>リョク</t>
    </rPh>
    <rPh sb="3" eb="5">
      <t>ガメン</t>
    </rPh>
    <rPh sb="11" eb="13">
      <t>カイハツ</t>
    </rPh>
    <rPh sb="13" eb="15">
      <t>ホンブ</t>
    </rPh>
    <rPh sb="16" eb="18">
      <t>ゲツジ</t>
    </rPh>
    <rPh sb="18" eb="21">
      <t>ブモンベツ</t>
    </rPh>
    <rPh sb="23" eb="24">
      <t>ベツ</t>
    </rPh>
    <rPh sb="24" eb="26">
      <t>ソンエキ</t>
    </rPh>
    <rPh sb="26" eb="28">
      <t>ケイカク</t>
    </rPh>
    <rPh sb="34" eb="36">
      <t>ニュウリョク</t>
    </rPh>
    <rPh sb="36" eb="38">
      <t>ガメン</t>
    </rPh>
    <rPh sb="45" eb="47">
      <t>テンキ</t>
    </rPh>
    <phoneticPr fontId="1"/>
  </si>
  <si>
    <t>A⓵システム開発本部
_入力よりプログラム転記</t>
    <rPh sb="6" eb="8">
      <t>カイハツ</t>
    </rPh>
    <rPh sb="8" eb="9">
      <t>ホン</t>
    </rPh>
    <rPh sb="9" eb="10">
      <t>ブ</t>
    </rPh>
    <rPh sb="12" eb="14">
      <t>ニュウリョク</t>
    </rPh>
    <rPh sb="21" eb="23">
      <t>テンキ</t>
    </rPh>
    <phoneticPr fontId="1"/>
  </si>
  <si>
    <t>売上高</t>
    <rPh sb="0" eb="3">
      <t>ウリアゲダカ</t>
    </rPh>
    <phoneticPr fontId="1"/>
  </si>
  <si>
    <t>⑤</t>
    <phoneticPr fontId="1"/>
  </si>
  <si>
    <t>製造費用合計</t>
    <rPh sb="0" eb="2">
      <t>セイゾウ</t>
    </rPh>
    <rPh sb="2" eb="4">
      <t>ヒヨウ</t>
    </rPh>
    <rPh sb="4" eb="6">
      <t>ゴウケイ</t>
    </rPh>
    <phoneticPr fontId="1"/>
  </si>
  <si>
    <t>②＋③＋④＝⑤</t>
    <phoneticPr fontId="1"/>
  </si>
  <si>
    <t>⑥</t>
    <phoneticPr fontId="1"/>
  </si>
  <si>
    <t>PJ別粗利益</t>
    <rPh sb="2" eb="3">
      <t>ベツ</t>
    </rPh>
    <rPh sb="3" eb="6">
      <t>ソリエキ</t>
    </rPh>
    <phoneticPr fontId="1"/>
  </si>
  <si>
    <t>①－⑤＝⑥</t>
    <phoneticPr fontId="1"/>
  </si>
  <si>
    <t>PJ別粗利益率</t>
    <rPh sb="2" eb="3">
      <t>ベツ</t>
    </rPh>
    <rPh sb="3" eb="6">
      <t>ソリエキ</t>
    </rPh>
    <rPh sb="6" eb="7">
      <t>リツ</t>
    </rPh>
    <phoneticPr fontId="1"/>
  </si>
  <si>
    <t>⑥÷①×100%=⑦</t>
    <phoneticPr fontId="1"/>
  </si>
  <si>
    <t>⑦</t>
    <phoneticPr fontId="1"/>
  </si>
  <si>
    <t>EXCEL予算業務では、PJ別の入力画面の各月の予算データをPJ別月次予算PLの各セルへ転記するプログラムを作成し、検証をする作業が必要になる。</t>
    <rPh sb="14" eb="15">
      <t>ベツ</t>
    </rPh>
    <rPh sb="16" eb="20">
      <t>ニュウリョクガメン</t>
    </rPh>
    <rPh sb="21" eb="22">
      <t>カク</t>
    </rPh>
    <rPh sb="22" eb="23">
      <t>ツキ</t>
    </rPh>
    <rPh sb="24" eb="26">
      <t>ヨサン</t>
    </rPh>
    <rPh sb="32" eb="33">
      <t>ベツ</t>
    </rPh>
    <rPh sb="40" eb="41">
      <t>カク</t>
    </rPh>
    <rPh sb="44" eb="46">
      <t>テンキ</t>
    </rPh>
    <rPh sb="54" eb="56">
      <t>サクセイ</t>
    </rPh>
    <rPh sb="58" eb="60">
      <t>ケンショウ</t>
    </rPh>
    <rPh sb="63" eb="65">
      <t>サギョウ</t>
    </rPh>
    <rPh sb="66" eb="68">
      <t>ヒツヨウ</t>
    </rPh>
    <phoneticPr fontId="1"/>
  </si>
  <si>
    <t>工事進行基準を採用しているので、「PJ別の月次製造費用÷見積工事原価×100%=進捗率」に従って「PJ別受注高場×進捗率＝売上高」が月次計上されている。</t>
    <rPh sb="0" eb="2">
      <t>コウジ</t>
    </rPh>
    <rPh sb="2" eb="6">
      <t>シンコウキジュン</t>
    </rPh>
    <rPh sb="7" eb="9">
      <t>サイヨウ</t>
    </rPh>
    <rPh sb="19" eb="20">
      <t>ベツ</t>
    </rPh>
    <rPh sb="21" eb="23">
      <t>ゲツジ</t>
    </rPh>
    <rPh sb="23" eb="27">
      <t>セイゾウヒヨウ</t>
    </rPh>
    <rPh sb="28" eb="34">
      <t>ミツモリコウジゲンカ</t>
    </rPh>
    <rPh sb="40" eb="43">
      <t>シンチョクリツ</t>
    </rPh>
    <rPh sb="45" eb="46">
      <t>シタガ</t>
    </rPh>
    <rPh sb="51" eb="52">
      <t>ベツ</t>
    </rPh>
    <rPh sb="52" eb="55">
      <t>ジュチュウダカ</t>
    </rPh>
    <rPh sb="55" eb="56">
      <t>バ</t>
    </rPh>
    <rPh sb="57" eb="60">
      <t>シンチョクリツ</t>
    </rPh>
    <rPh sb="61" eb="64">
      <t>ウリアゲダカ</t>
    </rPh>
    <rPh sb="66" eb="68">
      <t>ゲツジ</t>
    </rPh>
    <rPh sb="68" eb="70">
      <t>ケイジョウ</t>
    </rPh>
    <phoneticPr fontId="1"/>
  </si>
  <si>
    <t xml:space="preserve">第6-２問 </t>
    <rPh sb="0" eb="1">
      <t>ダイ</t>
    </rPh>
    <rPh sb="4" eb="5">
      <t>モン</t>
    </rPh>
    <phoneticPr fontId="1"/>
  </si>
  <si>
    <t>【問題】３月決算で請負システム開発をしている。システム開発事業部で工事進行基準を適用している。PJ管理ＮＯ.11は相手先甲社、受注日４月30日、契約上の納期・検収時期は翌２月末。売掛金回収条件は検収後翌月末振込入金。ＰＪ別月次予算ＰＬを完成させなさい。</t>
    <rPh sb="1" eb="3">
      <t>モンダイ</t>
    </rPh>
    <rPh sb="5" eb="6">
      <t>ツキ</t>
    </rPh>
    <rPh sb="6" eb="8">
      <t>ケッサン</t>
    </rPh>
    <rPh sb="27" eb="29">
      <t>カイハツ</t>
    </rPh>
    <rPh sb="29" eb="32">
      <t>ジギョウブ</t>
    </rPh>
    <rPh sb="33" eb="35">
      <t>コウジ</t>
    </rPh>
    <rPh sb="35" eb="39">
      <t>シンコウキジュン</t>
    </rPh>
    <rPh sb="40" eb="42">
      <t>テキヨウ</t>
    </rPh>
    <rPh sb="49" eb="51">
      <t>カンリ</t>
    </rPh>
    <rPh sb="57" eb="60">
      <t>アイテサキ</t>
    </rPh>
    <rPh sb="60" eb="61">
      <t>コウ</t>
    </rPh>
    <rPh sb="61" eb="62">
      <t>シャ</t>
    </rPh>
    <rPh sb="63" eb="66">
      <t>ジュチュウビ</t>
    </rPh>
    <rPh sb="67" eb="68">
      <t>ツキ</t>
    </rPh>
    <rPh sb="70" eb="71">
      <t>ニチ</t>
    </rPh>
    <rPh sb="72" eb="75">
      <t>ケイヤクジョウ</t>
    </rPh>
    <rPh sb="76" eb="78">
      <t>ノウキ</t>
    </rPh>
    <rPh sb="79" eb="81">
      <t>ケンシュウ</t>
    </rPh>
    <rPh sb="81" eb="83">
      <t>ジキ</t>
    </rPh>
    <rPh sb="84" eb="85">
      <t>ヨク</t>
    </rPh>
    <rPh sb="86" eb="87">
      <t>ツキ</t>
    </rPh>
    <rPh sb="87" eb="88">
      <t>マツ</t>
    </rPh>
    <rPh sb="89" eb="92">
      <t>ウリカケキン</t>
    </rPh>
    <rPh sb="92" eb="96">
      <t>カイシュウジョウケン</t>
    </rPh>
    <rPh sb="97" eb="100">
      <t>ケンシュウゴ</t>
    </rPh>
    <rPh sb="100" eb="103">
      <t>ヨクゲツマツ</t>
    </rPh>
    <rPh sb="103" eb="105">
      <t>フリコミ</t>
    </rPh>
    <rPh sb="105" eb="107">
      <t>ニュウキン</t>
    </rPh>
    <rPh sb="110" eb="111">
      <t>ベツ</t>
    </rPh>
    <rPh sb="111" eb="113">
      <t>ゲツジ</t>
    </rPh>
    <rPh sb="113" eb="115">
      <t>ヨサン</t>
    </rPh>
    <rPh sb="118" eb="120">
      <t>カンセイ</t>
    </rPh>
    <phoneticPr fontId="1"/>
  </si>
  <si>
    <t>問題</t>
    <rPh sb="0" eb="2">
      <t>モンダイ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</si>
</sst>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quot;△ &quot;#,##0"/>
    <numFmt numFmtId="177" formatCode="&quot;No.&quot;#"/>
    <numFmt numFmtId="178" formatCode="#,##0.0;&quot;△ &quot;#,##0.0"/>
    <numFmt numFmtId="179" formatCode="&quot;第&quot;#&quot;回&quot;"/>
  </numFmts>
  <fonts count="24" x14ac:knownFonts="1">
    <font>
      <sz val="11"/>
      <color theme="1"/>
      <name val="游ゴシック"/>
      <family val="2"/>
      <charset val="128"/>
      <scheme val="minor"/>
    </font>
    <font>
      <sz val="6"/>
      <name val="游ゴシック"/>
      <family val="2"/>
      <charset val="128"/>
      <scheme val="minor"/>
    </font>
    <font>
      <sz val="11"/>
      <color theme="1"/>
      <name val="メイリオ"/>
      <family val="3"/>
      <charset val="128"/>
    </font>
    <font>
      <b/>
      <sz val="14"/>
      <color theme="1"/>
      <name val="メイリオ"/>
      <family val="3"/>
      <charset val="128"/>
    </font>
    <font>
      <sz val="18"/>
      <color theme="1"/>
      <name val="メイリオ"/>
      <family val="3"/>
      <charset val="128"/>
    </font>
    <font>
      <b/>
      <sz val="18"/>
      <color theme="1"/>
      <name val="メイリオ"/>
      <family val="3"/>
      <charset val="128"/>
    </font>
    <font>
      <b/>
      <sz val="18"/>
      <color theme="0"/>
      <name val="メイリオ"/>
      <family val="3"/>
      <charset val="128"/>
    </font>
    <font>
      <sz val="14"/>
      <color theme="1"/>
      <name val="メイリオ"/>
      <family val="3"/>
      <charset val="128"/>
    </font>
    <font>
      <b/>
      <sz val="14"/>
      <color rgb="FFFF0000"/>
      <name val="メイリオ"/>
      <family val="3"/>
      <charset val="128"/>
    </font>
    <font>
      <b/>
      <sz val="14"/>
      <color theme="0"/>
      <name val="メイリオ"/>
      <family val="3"/>
      <charset val="128"/>
    </font>
    <font>
      <b/>
      <sz val="24"/>
      <color theme="0"/>
      <name val="メイリオ"/>
      <family val="3"/>
      <charset val="128"/>
    </font>
    <font>
      <sz val="11"/>
      <color theme="0"/>
      <name val="メイリオ"/>
      <family val="3"/>
      <charset val="128"/>
    </font>
    <font>
      <b/>
      <sz val="16"/>
      <color theme="0"/>
      <name val="メイリオ"/>
      <family val="3"/>
      <charset val="128"/>
    </font>
    <font>
      <b/>
      <sz val="24"/>
      <color rgb="FFFFFF00"/>
      <name val="メイリオ"/>
      <family val="3"/>
      <charset val="128"/>
    </font>
    <font>
      <b/>
      <sz val="20"/>
      <color theme="0"/>
      <name val="メイリオ"/>
      <family val="3"/>
      <charset val="128"/>
    </font>
    <font>
      <u/>
      <sz val="11"/>
      <color theme="10"/>
      <name val="游ゴシック"/>
      <family val="2"/>
      <charset val="128"/>
      <scheme val="minor"/>
    </font>
    <font>
      <b/>
      <sz val="14"/>
      <color rgb="FF66FF66"/>
      <name val="游ゴシック"/>
      <family val="3"/>
      <charset val="128"/>
      <scheme val="minor"/>
    </font>
    <font>
      <sz val="16"/>
      <color theme="1"/>
      <name val="UD デジタル 教科書体 N-B"/>
      <family val="1"/>
      <charset val="128"/>
    </font>
    <font>
      <sz val="16"/>
      <color theme="1"/>
      <name val="UD デジタル 教科書体 NK-B"/>
      <family val="1"/>
      <charset val="128"/>
    </font>
    <font>
      <b/>
      <sz val="14"/>
      <color rgb="FFC00000"/>
      <name val="メイリオ"/>
      <family val="3"/>
      <charset val="128"/>
    </font>
    <font>
      <b/>
      <sz val="22"/>
      <color theme="0"/>
      <name val="メイリオ"/>
      <family val="3"/>
      <charset val="128"/>
    </font>
    <font>
      <b/>
      <sz val="20"/>
      <color rgb="FFFFFF00"/>
      <name val="メイリオ"/>
      <family val="3"/>
      <charset val="128"/>
    </font>
    <font>
      <sz val="16"/>
      <color theme="1"/>
      <name val="メイリオ"/>
      <family val="3"/>
      <charset val="128"/>
    </font>
    <font>
      <b/>
      <sz val="14"/>
      <color rgb="FF0000FF"/>
      <name val="メイリオ"/>
      <family val="3"/>
      <charset val="128"/>
    </font>
  </fonts>
  <fills count="11">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9" tint="-0.499984740745262"/>
        <bgColor indexed="64"/>
      </patternFill>
    </fill>
    <fill>
      <patternFill patternType="solid">
        <fgColor theme="8" tint="-0.249977111117893"/>
        <bgColor indexed="64"/>
      </patternFill>
    </fill>
    <fill>
      <patternFill patternType="solid">
        <fgColor theme="4" tint="0.79998168889431442"/>
        <bgColor indexed="64"/>
      </patternFill>
    </fill>
    <fill>
      <patternFill patternType="solid">
        <fgColor rgb="FFC00000"/>
        <bgColor indexed="64"/>
      </patternFill>
    </fill>
    <fill>
      <patternFill patternType="solid">
        <fgColor rgb="FFFFBDBD"/>
        <bgColor indexed="64"/>
      </patternFill>
    </fill>
    <fill>
      <patternFill patternType="solid">
        <fgColor rgb="FFFFE7E7"/>
        <bgColor indexed="64"/>
      </patternFill>
    </fill>
    <fill>
      <patternFill patternType="solid">
        <fgColor theme="0" tint="-0.14999847407452621"/>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s>
  <cellStyleXfs count="2">
    <xf numFmtId="0" fontId="0" fillId="0" borderId="0">
      <alignment vertical="center"/>
    </xf>
    <xf numFmtId="0" fontId="15" fillId="0" borderId="0" applyNumberFormat="0" applyFill="0" applyBorder="0" applyAlignment="0" applyProtection="0">
      <alignment vertical="center"/>
    </xf>
  </cellStyleXfs>
  <cellXfs count="142">
    <xf numFmtId="0" fontId="0" fillId="0" borderId="0" xfId="0">
      <alignment vertical="center"/>
    </xf>
    <xf numFmtId="0" fontId="2" fillId="0" borderId="0" xfId="0" applyFont="1">
      <alignment vertical="center"/>
    </xf>
    <xf numFmtId="0" fontId="2" fillId="0" borderId="0" xfId="0" applyFont="1" applyBorder="1" applyAlignment="1">
      <alignment horizontal="center" vertical="center"/>
    </xf>
    <xf numFmtId="176" fontId="2" fillId="0" borderId="0" xfId="0" applyNumberFormat="1" applyFont="1" applyBorder="1">
      <alignment vertical="center"/>
    </xf>
    <xf numFmtId="0" fontId="12" fillId="5" borderId="0" xfId="0" applyFont="1" applyFill="1" applyAlignment="1"/>
    <xf numFmtId="0" fontId="11" fillId="5" borderId="0" xfId="0" applyFont="1" applyFill="1" applyAlignment="1"/>
    <xf numFmtId="0" fontId="10" fillId="5" borderId="0" xfId="0" applyFont="1" applyFill="1" applyAlignment="1"/>
    <xf numFmtId="0" fontId="14" fillId="5" borderId="0" xfId="0" applyFont="1" applyFill="1" applyAlignment="1">
      <alignment horizontal="left"/>
    </xf>
    <xf numFmtId="177" fontId="14" fillId="5" borderId="0" xfId="0" applyNumberFormat="1" applyFont="1" applyFill="1" applyAlignment="1">
      <alignment horizontal="center"/>
    </xf>
    <xf numFmtId="0" fontId="14" fillId="5" borderId="0" xfId="0" applyFont="1" applyFill="1" applyAlignment="1"/>
    <xf numFmtId="0" fontId="4" fillId="0" borderId="1" xfId="0" applyFont="1" applyBorder="1" applyAlignment="1">
      <alignment horizontal="center" vertical="center"/>
    </xf>
    <xf numFmtId="0" fontId="4" fillId="0" borderId="1" xfId="0" applyFont="1" applyBorder="1" applyAlignment="1">
      <alignment horizontal="center"/>
    </xf>
    <xf numFmtId="0" fontId="2" fillId="7" borderId="0" xfId="0" applyFont="1" applyFill="1">
      <alignment vertical="center"/>
    </xf>
    <xf numFmtId="0" fontId="2" fillId="0" borderId="12" xfId="0" applyFont="1" applyBorder="1">
      <alignment vertical="center"/>
    </xf>
    <xf numFmtId="0" fontId="2" fillId="0" borderId="0" xfId="0" applyFont="1" applyBorder="1">
      <alignment vertical="center"/>
    </xf>
    <xf numFmtId="0" fontId="2" fillId="0" borderId="13" xfId="0" applyFont="1" applyBorder="1">
      <alignment vertical="center"/>
    </xf>
    <xf numFmtId="0" fontId="2" fillId="0" borderId="14" xfId="0" applyFont="1" applyBorder="1">
      <alignment vertical="center"/>
    </xf>
    <xf numFmtId="0" fontId="2" fillId="0" borderId="16" xfId="0" applyFont="1" applyBorder="1">
      <alignment vertical="center"/>
    </xf>
    <xf numFmtId="0" fontId="2" fillId="8" borderId="12" xfId="0" applyFont="1" applyFill="1" applyBorder="1">
      <alignment vertical="center"/>
    </xf>
    <xf numFmtId="0" fontId="19" fillId="8" borderId="0" xfId="0" applyFont="1" applyFill="1" applyBorder="1">
      <alignment vertical="center"/>
    </xf>
    <xf numFmtId="0" fontId="2" fillId="8" borderId="0" xfId="0" applyFont="1" applyFill="1" applyBorder="1">
      <alignment vertical="center"/>
    </xf>
    <xf numFmtId="0" fontId="2" fillId="8" borderId="13" xfId="0" applyFont="1" applyFill="1" applyBorder="1">
      <alignment vertical="center"/>
    </xf>
    <xf numFmtId="0" fontId="2" fillId="9" borderId="3" xfId="0" applyFont="1" applyFill="1" applyBorder="1">
      <alignment vertical="center"/>
    </xf>
    <xf numFmtId="0" fontId="2" fillId="9" borderId="4" xfId="0" applyFont="1" applyFill="1" applyBorder="1">
      <alignment vertical="center"/>
    </xf>
    <xf numFmtId="0" fontId="2" fillId="9" borderId="11" xfId="0" applyFont="1" applyFill="1" applyBorder="1">
      <alignment vertical="center"/>
    </xf>
    <xf numFmtId="0" fontId="2" fillId="9" borderId="12" xfId="0" applyFont="1" applyFill="1" applyBorder="1">
      <alignment vertical="center"/>
    </xf>
    <xf numFmtId="0" fontId="2" fillId="9" borderId="13" xfId="0" applyFont="1" applyFill="1" applyBorder="1">
      <alignment vertical="center"/>
    </xf>
    <xf numFmtId="0" fontId="2" fillId="9" borderId="0" xfId="0" applyFont="1" applyFill="1" applyBorder="1">
      <alignment vertical="center"/>
    </xf>
    <xf numFmtId="0" fontId="2" fillId="0" borderId="0" xfId="0" applyFont="1" applyAlignment="1"/>
    <xf numFmtId="0" fontId="21" fillId="5" borderId="0" xfId="0" applyFont="1" applyFill="1" applyAlignment="1">
      <alignment horizontal="left"/>
    </xf>
    <xf numFmtId="0" fontId="2" fillId="0" borderId="4" xfId="0" applyFont="1" applyBorder="1">
      <alignment vertical="center"/>
    </xf>
    <xf numFmtId="0" fontId="2" fillId="0" borderId="11" xfId="0" applyFont="1" applyBorder="1">
      <alignment vertical="center"/>
    </xf>
    <xf numFmtId="0" fontId="7" fillId="0" borderId="13" xfId="0" applyFont="1" applyBorder="1">
      <alignment vertical="center"/>
    </xf>
    <xf numFmtId="0" fontId="16" fillId="5" borderId="0" xfId="1" applyFont="1" applyFill="1" applyAlignment="1"/>
    <xf numFmtId="0" fontId="2" fillId="0" borderId="1" xfId="0" applyFont="1" applyBorder="1" applyAlignment="1">
      <alignment horizontal="center" vertical="center"/>
    </xf>
    <xf numFmtId="0" fontId="7" fillId="0" borderId="1" xfId="0" applyFont="1" applyBorder="1" applyAlignment="1">
      <alignment horizontal="center" vertical="center"/>
    </xf>
    <xf numFmtId="0" fontId="7" fillId="0" borderId="11" xfId="0" applyFont="1" applyBorder="1">
      <alignment vertical="center"/>
    </xf>
    <xf numFmtId="0" fontId="2" fillId="0" borderId="1" xfId="0" applyFont="1" applyBorder="1">
      <alignment vertical="center"/>
    </xf>
    <xf numFmtId="176" fontId="8" fillId="2" borderId="1" xfId="0" applyNumberFormat="1" applyFont="1" applyFill="1" applyBorder="1">
      <alignment vertical="center"/>
    </xf>
    <xf numFmtId="0" fontId="13" fillId="5" borderId="0" xfId="0" applyFont="1" applyFill="1" applyAlignment="1"/>
    <xf numFmtId="177" fontId="21" fillId="5" borderId="0" xfId="0" applyNumberFormat="1" applyFont="1" applyFill="1" applyAlignment="1">
      <alignment horizontal="left"/>
    </xf>
    <xf numFmtId="0" fontId="3" fillId="0" borderId="27" xfId="0" applyFont="1" applyBorder="1" applyAlignment="1">
      <alignment horizontal="center" vertical="center"/>
    </xf>
    <xf numFmtId="0" fontId="7" fillId="0" borderId="1" xfId="0" applyFont="1" applyBorder="1" applyAlignment="1">
      <alignment horizontal="center" vertical="center"/>
    </xf>
    <xf numFmtId="0" fontId="3" fillId="0" borderId="12" xfId="0" applyFont="1" applyBorder="1">
      <alignment vertical="center"/>
    </xf>
    <xf numFmtId="0" fontId="3" fillId="0" borderId="0" xfId="0" applyFont="1" applyBorder="1">
      <alignment vertical="center"/>
    </xf>
    <xf numFmtId="0" fontId="3" fillId="0" borderId="13" xfId="0" applyFont="1" applyBorder="1">
      <alignment vertical="center"/>
    </xf>
    <xf numFmtId="176" fontId="3" fillId="0" borderId="1" xfId="0" applyNumberFormat="1" applyFont="1" applyBorder="1">
      <alignment vertical="center"/>
    </xf>
    <xf numFmtId="176" fontId="3" fillId="2" borderId="1" xfId="0" applyNumberFormat="1" applyFont="1" applyFill="1" applyBorder="1">
      <alignment vertical="center"/>
    </xf>
    <xf numFmtId="178" fontId="3" fillId="0" borderId="1" xfId="0" applyNumberFormat="1" applyFont="1" applyBorder="1">
      <alignment vertical="center"/>
    </xf>
    <xf numFmtId="176" fontId="3" fillId="3" borderId="1" xfId="0" applyNumberFormat="1" applyFont="1" applyFill="1" applyBorder="1">
      <alignment vertical="center"/>
    </xf>
    <xf numFmtId="0" fontId="7" fillId="3" borderId="1" xfId="0" applyFont="1" applyFill="1" applyBorder="1" applyAlignment="1">
      <alignment horizontal="center" vertical="center"/>
    </xf>
    <xf numFmtId="178" fontId="3" fillId="2" borderId="1" xfId="0" applyNumberFormat="1" applyFont="1" applyFill="1" applyBorder="1">
      <alignment vertical="center"/>
    </xf>
    <xf numFmtId="0" fontId="7" fillId="0" borderId="2" xfId="0" applyFont="1" applyBorder="1" applyAlignment="1">
      <alignment horizontal="center" vertical="center"/>
    </xf>
    <xf numFmtId="176" fontId="8" fillId="0" borderId="1" xfId="0" applyNumberFormat="1" applyFont="1" applyBorder="1">
      <alignment vertical="center"/>
    </xf>
    <xf numFmtId="0" fontId="22" fillId="0" borderId="27" xfId="0" applyFont="1" applyBorder="1">
      <alignment vertical="center"/>
    </xf>
    <xf numFmtId="176" fontId="23" fillId="2" borderId="1" xfId="0" applyNumberFormat="1" applyFont="1" applyFill="1" applyBorder="1">
      <alignment vertical="center"/>
    </xf>
    <xf numFmtId="178" fontId="23" fillId="2" borderId="1" xfId="0" applyNumberFormat="1" applyFont="1" applyFill="1" applyBorder="1">
      <alignment vertical="center"/>
    </xf>
    <xf numFmtId="176" fontId="23" fillId="3" borderId="1" xfId="0" applyNumberFormat="1" applyFont="1" applyFill="1" applyBorder="1">
      <alignment vertical="center"/>
    </xf>
    <xf numFmtId="176" fontId="23" fillId="10" borderId="1" xfId="0" applyNumberFormat="1" applyFont="1" applyFill="1" applyBorder="1">
      <alignment vertical="center"/>
    </xf>
    <xf numFmtId="0" fontId="2" fillId="0" borderId="15" xfId="0" applyFont="1" applyBorder="1" applyAlignment="1">
      <alignment horizontal="left" vertical="top" wrapText="1"/>
    </xf>
    <xf numFmtId="0" fontId="2" fillId="0" borderId="15" xfId="0" applyFont="1" applyBorder="1" applyAlignment="1">
      <alignment horizontal="left" vertical="top"/>
    </xf>
    <xf numFmtId="0" fontId="14" fillId="7" borderId="0" xfId="0" applyFont="1" applyFill="1" applyAlignment="1">
      <alignment horizontal="center" vertical="center"/>
    </xf>
    <xf numFmtId="0" fontId="9" fillId="7" borderId="0" xfId="0" applyFont="1" applyFill="1" applyAlignment="1">
      <alignment horizontal="left"/>
    </xf>
    <xf numFmtId="0" fontId="2" fillId="9" borderId="0" xfId="0" applyFont="1" applyFill="1" applyBorder="1" applyAlignment="1">
      <alignment horizontal="left" vertical="top" wrapText="1"/>
    </xf>
    <xf numFmtId="0" fontId="2" fillId="9" borderId="0" xfId="0" applyFont="1" applyFill="1" applyBorder="1" applyAlignment="1">
      <alignment horizontal="left" vertical="top"/>
    </xf>
    <xf numFmtId="0" fontId="2" fillId="0" borderId="0" xfId="0" applyFont="1" applyBorder="1" applyAlignment="1">
      <alignment horizontal="left" vertical="top" wrapText="1"/>
    </xf>
    <xf numFmtId="0" fontId="2" fillId="0" borderId="0" xfId="0" applyFont="1" applyBorder="1" applyAlignment="1">
      <alignment horizontal="left" vertical="top"/>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3" fillId="0" borderId="0"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16" xfId="0" applyFont="1" applyBorder="1" applyAlignment="1">
      <alignment horizontal="center" vertical="center"/>
    </xf>
    <xf numFmtId="0" fontId="3" fillId="0" borderId="3" xfId="0" applyFont="1" applyBorder="1" applyAlignment="1">
      <alignment horizontal="center" vertical="center" wrapText="1"/>
    </xf>
    <xf numFmtId="0" fontId="3" fillId="0" borderId="5" xfId="0" applyFont="1" applyBorder="1" applyAlignment="1">
      <alignment horizontal="center" vertical="center"/>
    </xf>
    <xf numFmtId="0" fontId="3" fillId="0" borderId="7" xfId="0" applyFont="1" applyBorder="1" applyAlignment="1">
      <alignment horizontal="center" vertical="center"/>
    </xf>
    <xf numFmtId="0" fontId="7" fillId="0" borderId="20" xfId="0" applyFont="1" applyBorder="1" applyAlignment="1">
      <alignment horizontal="center" vertical="center"/>
    </xf>
    <xf numFmtId="0" fontId="7" fillId="0" borderId="21" xfId="0" applyFont="1" applyBorder="1" applyAlignment="1">
      <alignment horizontal="center" vertical="center"/>
    </xf>
    <xf numFmtId="0" fontId="7" fillId="0" borderId="2" xfId="0" applyFont="1" applyBorder="1" applyAlignment="1">
      <alignment horizontal="center" vertical="center"/>
    </xf>
    <xf numFmtId="0" fontId="3" fillId="0" borderId="6" xfId="0" applyFont="1" applyBorder="1" applyAlignment="1">
      <alignment horizontal="center" vertical="center"/>
    </xf>
    <xf numFmtId="0" fontId="3" fillId="0" borderId="18" xfId="0" applyFont="1" applyBorder="1" applyAlignment="1">
      <alignment horizontal="left" vertical="top" wrapText="1"/>
    </xf>
    <xf numFmtId="0" fontId="3" fillId="0" borderId="17" xfId="0" applyFont="1" applyBorder="1" applyAlignment="1">
      <alignment horizontal="left" vertical="top" wrapText="1"/>
    </xf>
    <xf numFmtId="0" fontId="3" fillId="0" borderId="19" xfId="0" applyFont="1" applyBorder="1" applyAlignment="1">
      <alignment horizontal="left" vertical="top" wrapText="1"/>
    </xf>
    <xf numFmtId="0" fontId="5" fillId="0" borderId="22" xfId="0" applyFont="1" applyBorder="1" applyAlignment="1">
      <alignment horizontal="center" vertical="center"/>
    </xf>
    <xf numFmtId="0" fontId="5" fillId="0" borderId="6" xfId="0" applyFont="1" applyBorder="1" applyAlignment="1">
      <alignment horizontal="center" vertical="center"/>
    </xf>
    <xf numFmtId="0" fontId="5" fillId="0" borderId="23"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3" fillId="2" borderId="5" xfId="0" applyFont="1" applyFill="1" applyBorder="1" applyAlignment="1">
      <alignment horizontal="center" vertical="center"/>
    </xf>
    <xf numFmtId="0" fontId="3" fillId="2" borderId="7" xfId="0" applyFont="1" applyFill="1" applyBorder="1" applyAlignment="1">
      <alignment horizontal="center" vertical="center"/>
    </xf>
    <xf numFmtId="0" fontId="3" fillId="3" borderId="5" xfId="0" applyFont="1" applyFill="1" applyBorder="1" applyAlignment="1">
      <alignment horizontal="center" vertical="center"/>
    </xf>
    <xf numFmtId="0" fontId="3" fillId="3" borderId="7" xfId="0" applyFont="1" applyFill="1" applyBorder="1" applyAlignment="1">
      <alignment horizontal="center" vertical="center"/>
    </xf>
    <xf numFmtId="0" fontId="3" fillId="2" borderId="6" xfId="0" applyFont="1" applyFill="1" applyBorder="1" applyAlignment="1">
      <alignment horizontal="center" vertical="center"/>
    </xf>
    <xf numFmtId="0" fontId="3" fillId="0" borderId="25" xfId="0" applyFont="1" applyBorder="1" applyAlignment="1">
      <alignment horizontal="center" vertical="center"/>
    </xf>
    <xf numFmtId="0" fontId="3" fillId="0" borderId="24" xfId="0" applyFont="1" applyBorder="1" applyAlignment="1">
      <alignment horizontal="center" vertical="center"/>
    </xf>
    <xf numFmtId="0" fontId="3" fillId="0" borderId="26" xfId="0" applyFont="1" applyBorder="1" applyAlignment="1">
      <alignment horizontal="center" vertical="center"/>
    </xf>
    <xf numFmtId="0" fontId="3" fillId="0" borderId="25" xfId="0" applyFont="1" applyBorder="1" applyAlignment="1">
      <alignment horizontal="center" vertical="center" wrapText="1"/>
    </xf>
    <xf numFmtId="0" fontId="6" fillId="4" borderId="18" xfId="0" applyFont="1" applyFill="1" applyBorder="1" applyAlignment="1">
      <alignment horizontal="left" shrinkToFit="1"/>
    </xf>
    <xf numFmtId="0" fontId="6" fillId="4" borderId="17" xfId="0" applyFont="1" applyFill="1" applyBorder="1" applyAlignment="1">
      <alignment horizontal="left" shrinkToFit="1"/>
    </xf>
    <xf numFmtId="0" fontId="6" fillId="4" borderId="19" xfId="0" applyFont="1" applyFill="1" applyBorder="1" applyAlignment="1">
      <alignment horizontal="left" shrinkToFit="1"/>
    </xf>
    <xf numFmtId="0" fontId="6" fillId="4" borderId="1" xfId="0" applyFont="1" applyFill="1" applyBorder="1" applyAlignment="1">
      <alignment horizontal="center" vertical="center"/>
    </xf>
    <xf numFmtId="0" fontId="10" fillId="5" borderId="0" xfId="0" applyFont="1" applyFill="1" applyAlignment="1">
      <alignment horizontal="left"/>
    </xf>
    <xf numFmtId="49" fontId="13" fillId="5" borderId="0" xfId="0" applyNumberFormat="1" applyFont="1" applyFill="1" applyAlignment="1">
      <alignment horizontal="left"/>
    </xf>
    <xf numFmtId="0" fontId="3" fillId="6" borderId="18" xfId="0" applyFont="1" applyFill="1" applyBorder="1" applyAlignment="1">
      <alignment horizontal="left" vertical="center"/>
    </xf>
    <xf numFmtId="0" fontId="3" fillId="6" borderId="17" xfId="0" applyFont="1" applyFill="1" applyBorder="1" applyAlignment="1">
      <alignment horizontal="left" vertical="center"/>
    </xf>
    <xf numFmtId="0" fontId="3" fillId="6" borderId="19" xfId="0" applyFont="1" applyFill="1" applyBorder="1" applyAlignment="1">
      <alignment horizontal="left" vertical="center"/>
    </xf>
    <xf numFmtId="0" fontId="3" fillId="2" borderId="12" xfId="0" applyFont="1" applyFill="1" applyBorder="1" applyAlignment="1">
      <alignment horizontal="center" vertical="center"/>
    </xf>
    <xf numFmtId="0" fontId="3" fillId="2" borderId="0" xfId="0" applyFont="1" applyFill="1" applyBorder="1" applyAlignment="1">
      <alignment horizontal="center" vertical="center"/>
    </xf>
    <xf numFmtId="0" fontId="3" fillId="2" borderId="13" xfId="0" applyFont="1" applyFill="1" applyBorder="1" applyAlignment="1">
      <alignment horizontal="center" vertical="center"/>
    </xf>
    <xf numFmtId="0" fontId="22" fillId="0" borderId="5" xfId="0" applyFont="1" applyBorder="1" applyAlignment="1">
      <alignment horizontal="left" vertical="center" wrapText="1"/>
    </xf>
    <xf numFmtId="0" fontId="22" fillId="0" borderId="6" xfId="0" applyFont="1" applyBorder="1" applyAlignment="1">
      <alignment horizontal="left" vertical="center" wrapText="1"/>
    </xf>
    <xf numFmtId="0" fontId="22" fillId="0" borderId="7" xfId="0" applyFont="1" applyBorder="1" applyAlignment="1">
      <alignment horizontal="left" vertical="center" wrapText="1"/>
    </xf>
    <xf numFmtId="0" fontId="3" fillId="10" borderId="5" xfId="0" applyFont="1" applyFill="1" applyBorder="1" applyAlignment="1">
      <alignment horizontal="center" vertical="center"/>
    </xf>
    <xf numFmtId="0" fontId="3" fillId="10" borderId="6" xfId="0" applyFont="1" applyFill="1" applyBorder="1" applyAlignment="1">
      <alignment horizontal="center" vertical="center"/>
    </xf>
    <xf numFmtId="0" fontId="3" fillId="10" borderId="7" xfId="0" applyFont="1" applyFill="1" applyBorder="1" applyAlignment="1">
      <alignment horizontal="center" vertical="center"/>
    </xf>
    <xf numFmtId="0" fontId="22" fillId="0" borderId="0" xfId="0" applyFont="1" applyAlignment="1">
      <alignment horizontal="center" vertical="center"/>
    </xf>
    <xf numFmtId="0" fontId="3" fillId="0" borderId="28" xfId="0" applyFont="1" applyBorder="1" applyAlignment="1">
      <alignment horizontal="center" vertical="center"/>
    </xf>
    <xf numFmtId="0" fontId="3" fillId="0" borderId="29" xfId="0" applyFont="1" applyBorder="1" applyAlignment="1">
      <alignment horizontal="center" vertical="center"/>
    </xf>
    <xf numFmtId="0" fontId="3" fillId="0" borderId="30" xfId="0" applyFont="1" applyBorder="1" applyAlignment="1">
      <alignment horizontal="center" vertical="center"/>
    </xf>
    <xf numFmtId="0" fontId="3" fillId="0" borderId="12" xfId="0" applyFont="1" applyBorder="1" applyAlignment="1">
      <alignment horizontal="center" vertical="center" wrapText="1"/>
    </xf>
    <xf numFmtId="179" fontId="13" fillId="5" borderId="0" xfId="0" applyNumberFormat="1" applyFont="1" applyFill="1" applyAlignment="1">
      <alignment horizontal="left"/>
    </xf>
    <xf numFmtId="0" fontId="3" fillId="2" borderId="12" xfId="0" applyFont="1" applyFill="1" applyBorder="1" applyAlignment="1">
      <alignment horizontal="center" vertical="center" wrapText="1"/>
    </xf>
    <xf numFmtId="0" fontId="7" fillId="0" borderId="31" xfId="0" applyFont="1" applyBorder="1" applyAlignment="1">
      <alignment horizontal="center" vertical="center"/>
    </xf>
    <xf numFmtId="176" fontId="3" fillId="2" borderId="32" xfId="0" applyNumberFormat="1" applyFont="1" applyFill="1" applyBorder="1">
      <alignment vertical="center"/>
    </xf>
    <xf numFmtId="176" fontId="3" fillId="0" borderId="32" xfId="0" applyNumberFormat="1" applyFont="1" applyBorder="1">
      <alignment vertical="center"/>
    </xf>
    <xf numFmtId="0" fontId="3" fillId="2" borderId="28" xfId="0" applyFont="1" applyFill="1" applyBorder="1" applyAlignment="1">
      <alignment horizontal="center" vertical="center"/>
    </xf>
    <xf numFmtId="0" fontId="3" fillId="2" borderId="29" xfId="0" applyFont="1" applyFill="1" applyBorder="1" applyAlignment="1">
      <alignment horizontal="center" vertical="center"/>
    </xf>
    <xf numFmtId="0" fontId="3" fillId="2" borderId="30" xfId="0" applyFont="1" applyFill="1" applyBorder="1" applyAlignment="1">
      <alignment horizontal="center" vertical="center"/>
    </xf>
    <xf numFmtId="176" fontId="3" fillId="3" borderId="32" xfId="0" applyNumberFormat="1" applyFont="1" applyFill="1" applyBorder="1">
      <alignment vertical="center"/>
    </xf>
    <xf numFmtId="176" fontId="8" fillId="2" borderId="32" xfId="0" applyNumberFormat="1" applyFont="1" applyFill="1" applyBorder="1">
      <alignment vertical="center"/>
    </xf>
    <xf numFmtId="178" fontId="3" fillId="2" borderId="32" xfId="0" applyNumberFormat="1" applyFont="1" applyFill="1" applyBorder="1">
      <alignment vertical="center"/>
    </xf>
    <xf numFmtId="178" fontId="3" fillId="0" borderId="32" xfId="0" applyNumberFormat="1" applyFont="1" applyBorder="1">
      <alignment vertical="center"/>
    </xf>
    <xf numFmtId="0" fontId="7" fillId="0" borderId="33" xfId="0" applyFont="1" applyBorder="1" applyAlignment="1">
      <alignment horizontal="center" vertical="center"/>
    </xf>
    <xf numFmtId="0" fontId="7" fillId="0" borderId="34" xfId="0" applyFont="1" applyBorder="1" applyAlignment="1">
      <alignment horizontal="center" vertical="center"/>
    </xf>
    <xf numFmtId="0" fontId="7" fillId="0" borderId="26" xfId="0" applyFont="1" applyBorder="1">
      <alignment vertical="center"/>
    </xf>
    <xf numFmtId="176" fontId="23" fillId="2" borderId="32" xfId="0" applyNumberFormat="1" applyFont="1" applyFill="1" applyBorder="1">
      <alignment vertical="center"/>
    </xf>
    <xf numFmtId="176" fontId="23" fillId="3" borderId="32" xfId="0" applyNumberFormat="1" applyFont="1" applyFill="1" applyBorder="1">
      <alignment vertical="center"/>
    </xf>
    <xf numFmtId="176" fontId="23" fillId="10" borderId="32" xfId="0" applyNumberFormat="1" applyFont="1" applyFill="1" applyBorder="1">
      <alignment vertical="center"/>
    </xf>
  </cellXfs>
  <cellStyles count="2">
    <cellStyle name="ハイパーリンク" xfId="1" builtinId="8"/>
    <cellStyle name="標準" xfId="0" builtinId="0"/>
  </cellStyles>
  <dxfs count="0"/>
  <tableStyles count="0" defaultTableStyle="TableStyleMedium2" defaultPivotStyle="PivotStyleLight16"/>
  <colors>
    <mruColors>
      <color rgb="FF0000FF"/>
      <color rgb="FFCCFFFF"/>
      <color rgb="FFFFE7E7"/>
      <color rgb="FFFFBDBD"/>
      <color rgb="FF99FFCC"/>
      <color rgb="FF66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57150</xdr:colOff>
      <xdr:row>7</xdr:row>
      <xdr:rowOff>2856279</xdr:rowOff>
    </xdr:from>
    <xdr:to>
      <xdr:col>12</xdr:col>
      <xdr:colOff>153535</xdr:colOff>
      <xdr:row>7</xdr:row>
      <xdr:rowOff>3790151</xdr:rowOff>
    </xdr:to>
    <xdr:pic>
      <xdr:nvPicPr>
        <xdr:cNvPr id="3" name="Picture 3">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6315075" y="8752254"/>
          <a:ext cx="753610" cy="933872"/>
        </a:xfrm>
        <a:prstGeom prst="rect">
          <a:avLst/>
        </a:prstGeom>
        <a:noFill/>
        <a:ln w="9525">
          <a:solidFill>
            <a:schemeClr val="bg1">
              <a:lumMod val="65000"/>
            </a:schemeClr>
          </a:solid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kodama/Documents/&#32076;&#21942;&#26041;&#37341;/&#9734;&#31038;&#38263;&#25903;&#25588;&#23460;/&#9734;&#12513;&#12523;&#12510;&#12460;&#20877;&#27083;&#31689;/&#26332;&#26085;&#21029;&#22793;&#26356;&#20869;&#23481;/&#9734;&#37329;&#26332;&#26085;_&#20104;&#31639;&#20250;&#35336;&#23398;&#65288;&#28436;&#32722;&#65289;_&#36913;&#27425;&#12475;&#12483;&#12488;/&#37329;&#26332;&#26085;_&#20104;&#31639;&#20250;&#35336;&#23398;&#28436;&#32722;/&#25552;&#20986;&#29992;/&#26368;&#32066;&#29256;/&#31532;&#65300;&#22238;/&#31532;4-2&#22238;/&#9734;&#25552;&#20986;&#29992;_&#20104;&#31639;&#20250;&#35336;&#23398;_&#35299;&#35500;&amp;&#28436;&#32722;&#32232;_&#31532;4-2&#22238;&#65339;&#35299;&#35500;&#6534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演習の趣旨と利用方法"/>
      <sheetName val="A_EXCEL予算実務→"/>
      <sheetName val="A①_営業部_入力"/>
      <sheetName val="A①_購買部_入力"/>
      <sheetName val="A①_管理部_入力"/>
      <sheetName val="A②_営業部_出力"/>
      <sheetName val="A②_購買部_出力"/>
      <sheetName val="A②_管理部_出力"/>
      <sheetName val="A②_全社_出力"/>
    </sheetNames>
    <sheetDataSet>
      <sheetData sheetId="0"/>
      <sheetData sheetId="1"/>
      <sheetData sheetId="2">
        <row r="9">
          <cell r="B9" t="str">
            <v>【ポイント】
　営業部の月次販売数量は原則として購買部の月次仕入兼在庫計画の月次出荷数量にリンクする。
月次のたな卸高調整は、「月次たな卸高増減」科目を使う。理由は、月初たな卸高と月末たな卸高を使うと、実績も予算も任意の累計期間で正しい売上原価が算定されない為。</v>
          </cell>
        </row>
      </sheetData>
      <sheetData sheetId="3"/>
      <sheetData sheetId="4"/>
      <sheetData sheetId="5">
        <row r="3">
          <cell r="G3" t="str">
            <v>出力画面</v>
          </cell>
        </row>
      </sheetData>
      <sheetData sheetId="6"/>
      <sheetData sheetId="7"/>
      <sheetData sheetId="8"/>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1" tint="0.34998626667073579"/>
  </sheetPr>
  <dimension ref="B1:P11"/>
  <sheetViews>
    <sheetView showGridLines="0" zoomScaleNormal="100" workbookViewId="0"/>
  </sheetViews>
  <sheetFormatPr defaultColWidth="8.6640625" defaultRowHeight="17.5" x14ac:dyDescent="0.55000000000000004"/>
  <cols>
    <col min="1" max="1" width="2.6640625" style="1" customWidth="1"/>
    <col min="2" max="2" width="1.9140625" style="1" customWidth="1"/>
    <col min="3" max="13" width="8.6640625" style="1"/>
    <col min="14" max="14" width="1.9140625" style="1" customWidth="1"/>
    <col min="15" max="16384" width="8.6640625" style="1"/>
  </cols>
  <sheetData>
    <row r="1" spans="2:16" ht="44" customHeight="1" x14ac:dyDescent="1.1499999999999999">
      <c r="B1" s="12"/>
      <c r="C1" s="62" t="s">
        <v>29</v>
      </c>
      <c r="D1" s="62"/>
      <c r="E1" s="62"/>
      <c r="F1" s="62"/>
      <c r="G1" s="62"/>
      <c r="H1" s="62"/>
      <c r="I1" s="62"/>
      <c r="J1" s="62"/>
      <c r="K1" s="62"/>
      <c r="L1" s="62"/>
      <c r="M1" s="62"/>
      <c r="N1" s="12"/>
    </row>
    <row r="2" spans="2:16" ht="31.5" x14ac:dyDescent="0.55000000000000004">
      <c r="B2" s="12"/>
      <c r="C2" s="61" t="s">
        <v>27</v>
      </c>
      <c r="D2" s="61"/>
      <c r="E2" s="61"/>
      <c r="F2" s="61"/>
      <c r="G2" s="61"/>
      <c r="H2" s="61"/>
      <c r="I2" s="61"/>
      <c r="J2" s="61"/>
      <c r="K2" s="61"/>
      <c r="L2" s="61"/>
      <c r="M2" s="61"/>
      <c r="N2" s="12"/>
    </row>
    <row r="3" spans="2:16" x14ac:dyDescent="0.55000000000000004">
      <c r="B3" s="22"/>
      <c r="C3" s="23"/>
      <c r="D3" s="23"/>
      <c r="E3" s="23"/>
      <c r="F3" s="23"/>
      <c r="G3" s="23"/>
      <c r="H3" s="23"/>
      <c r="I3" s="23"/>
      <c r="J3" s="23"/>
      <c r="K3" s="23"/>
      <c r="L3" s="23"/>
      <c r="M3" s="23"/>
      <c r="N3" s="24"/>
    </row>
    <row r="4" spans="2:16" ht="80.5" customHeight="1" x14ac:dyDescent="0.6">
      <c r="B4" s="25"/>
      <c r="C4" s="63" t="s">
        <v>30</v>
      </c>
      <c r="D4" s="64"/>
      <c r="E4" s="64"/>
      <c r="F4" s="64"/>
      <c r="G4" s="64"/>
      <c r="H4" s="64"/>
      <c r="I4" s="64"/>
      <c r="J4" s="64"/>
      <c r="K4" s="64"/>
      <c r="L4" s="64"/>
      <c r="M4" s="64"/>
      <c r="N4" s="26"/>
      <c r="P4" s="28"/>
    </row>
    <row r="5" spans="2:16" x14ac:dyDescent="0.55000000000000004">
      <c r="B5" s="25"/>
      <c r="C5" s="27"/>
      <c r="D5" s="27"/>
      <c r="E5" s="27"/>
      <c r="F5" s="27"/>
      <c r="G5" s="27"/>
      <c r="H5" s="27"/>
      <c r="I5" s="27"/>
      <c r="J5" s="27"/>
      <c r="K5" s="27"/>
      <c r="L5" s="27"/>
      <c r="M5" s="27"/>
      <c r="N5" s="26"/>
    </row>
    <row r="6" spans="2:16" ht="22.5" x14ac:dyDescent="0.55000000000000004">
      <c r="B6" s="18"/>
      <c r="C6" s="19" t="s">
        <v>31</v>
      </c>
      <c r="D6" s="20"/>
      <c r="E6" s="20"/>
      <c r="F6" s="20"/>
      <c r="G6" s="20"/>
      <c r="H6" s="20"/>
      <c r="I6" s="20"/>
      <c r="J6" s="20"/>
      <c r="K6" s="20"/>
      <c r="L6" s="20"/>
      <c r="M6" s="20"/>
      <c r="N6" s="21"/>
    </row>
    <row r="7" spans="2:16" ht="251" customHeight="1" x14ac:dyDescent="0.55000000000000004">
      <c r="B7" s="13"/>
      <c r="C7" s="65" t="s">
        <v>34</v>
      </c>
      <c r="D7" s="66"/>
      <c r="E7" s="66"/>
      <c r="F7" s="66"/>
      <c r="G7" s="66"/>
      <c r="H7" s="66"/>
      <c r="I7" s="66"/>
      <c r="J7" s="66"/>
      <c r="K7" s="66"/>
      <c r="L7" s="66"/>
      <c r="M7" s="66"/>
      <c r="N7" s="15"/>
    </row>
    <row r="8" spans="2:16" ht="331" customHeight="1" x14ac:dyDescent="0.55000000000000004">
      <c r="B8" s="13"/>
      <c r="C8" s="65" t="s">
        <v>35</v>
      </c>
      <c r="D8" s="65"/>
      <c r="E8" s="65"/>
      <c r="F8" s="65"/>
      <c r="G8" s="65"/>
      <c r="H8" s="65"/>
      <c r="I8" s="65"/>
      <c r="J8" s="65"/>
      <c r="K8" s="65"/>
      <c r="L8" s="65"/>
      <c r="M8" s="65"/>
      <c r="N8" s="15"/>
    </row>
    <row r="9" spans="2:16" ht="22.5" x14ac:dyDescent="0.55000000000000004">
      <c r="B9" s="18"/>
      <c r="C9" s="19" t="s">
        <v>28</v>
      </c>
      <c r="D9" s="20"/>
      <c r="E9" s="20"/>
      <c r="F9" s="20"/>
      <c r="G9" s="20"/>
      <c r="H9" s="20"/>
      <c r="I9" s="20"/>
      <c r="J9" s="20"/>
      <c r="K9" s="20"/>
      <c r="L9" s="20"/>
      <c r="M9" s="20"/>
      <c r="N9" s="21"/>
    </row>
    <row r="10" spans="2:16" ht="409.6" customHeight="1" x14ac:dyDescent="0.55000000000000004">
      <c r="B10" s="13"/>
      <c r="C10" s="65" t="s">
        <v>36</v>
      </c>
      <c r="D10" s="66"/>
      <c r="E10" s="66"/>
      <c r="F10" s="66"/>
      <c r="G10" s="66"/>
      <c r="H10" s="66"/>
      <c r="I10" s="66"/>
      <c r="J10" s="66"/>
      <c r="K10" s="66"/>
      <c r="L10" s="66"/>
      <c r="M10" s="66"/>
      <c r="N10" s="15"/>
    </row>
    <row r="11" spans="2:16" ht="139.75" customHeight="1" x14ac:dyDescent="0.55000000000000004">
      <c r="B11" s="16"/>
      <c r="C11" s="59" t="s">
        <v>37</v>
      </c>
      <c r="D11" s="60"/>
      <c r="E11" s="60"/>
      <c r="F11" s="60"/>
      <c r="G11" s="60"/>
      <c r="H11" s="60"/>
      <c r="I11" s="60"/>
      <c r="J11" s="60"/>
      <c r="K11" s="60"/>
      <c r="L11" s="60"/>
      <c r="M11" s="60"/>
      <c r="N11" s="17"/>
    </row>
  </sheetData>
  <mergeCells count="7">
    <mergeCell ref="C11:M11"/>
    <mergeCell ref="C2:M2"/>
    <mergeCell ref="C1:M1"/>
    <mergeCell ref="C4:M4"/>
    <mergeCell ref="C7:M7"/>
    <mergeCell ref="C10:M10"/>
    <mergeCell ref="C8:M8"/>
  </mergeCells>
  <phoneticPr fontId="1"/>
  <printOptions horizontalCentered="1"/>
  <pageMargins left="0" right="0" top="0.74803149606299213" bottom="0" header="0.31496062992125984" footer="0.31496062992125984"/>
  <pageSetup paperSize="8" scale="80" orientation="portrait" horizontalDpi="1200"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showGridLines="0" workbookViewId="0"/>
  </sheetViews>
  <sheetFormatPr defaultRowHeight="18" x14ac:dyDescent="0.55000000000000004"/>
  <sheetData/>
  <phoneticPr fontId="1"/>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00FF"/>
  </sheetPr>
  <dimension ref="A1:U91"/>
  <sheetViews>
    <sheetView showGridLines="0" tabSelected="1"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4" t="s">
        <v>25</v>
      </c>
      <c r="C1" s="4"/>
      <c r="D1" s="4"/>
      <c r="E1" s="4"/>
      <c r="F1" s="4"/>
      <c r="G1" s="4"/>
      <c r="H1" s="4"/>
      <c r="I1" s="4"/>
      <c r="J1" s="4"/>
      <c r="K1" s="5"/>
      <c r="L1" s="5"/>
      <c r="M1" s="5"/>
      <c r="N1" s="5"/>
      <c r="O1" s="5"/>
      <c r="P1" s="5"/>
      <c r="Q1" s="5"/>
      <c r="R1" s="5"/>
      <c r="S1" s="33"/>
      <c r="T1" s="33"/>
    </row>
    <row r="2" spans="2:20" ht="38" x14ac:dyDescent="1.25">
      <c r="B2" s="105" t="s">
        <v>26</v>
      </c>
      <c r="C2" s="105"/>
      <c r="D2" s="105"/>
      <c r="E2" s="105"/>
      <c r="F2" s="105"/>
      <c r="G2" s="105"/>
      <c r="H2" s="105"/>
      <c r="I2" s="105"/>
      <c r="J2" s="106" t="s">
        <v>128</v>
      </c>
      <c r="K2" s="106"/>
      <c r="L2" s="106"/>
      <c r="M2" s="39" t="s">
        <v>65</v>
      </c>
      <c r="N2" s="39"/>
      <c r="O2" s="39"/>
      <c r="P2" s="39"/>
      <c r="Q2" s="39"/>
      <c r="R2" s="39"/>
      <c r="S2" s="39"/>
      <c r="T2" s="6"/>
    </row>
    <row r="3" spans="2:20" ht="31.5" x14ac:dyDescent="1.05">
      <c r="B3" s="7"/>
      <c r="C3" s="29" t="s">
        <v>33</v>
      </c>
      <c r="D3" s="7"/>
      <c r="E3" s="7"/>
      <c r="F3" s="7"/>
      <c r="G3" s="29" t="s">
        <v>46</v>
      </c>
      <c r="H3" s="7"/>
      <c r="I3" s="7"/>
      <c r="J3" s="40" t="s">
        <v>47</v>
      </c>
      <c r="K3" s="8"/>
      <c r="L3" s="8"/>
      <c r="M3" s="8"/>
      <c r="N3" s="8"/>
      <c r="O3" s="8"/>
      <c r="P3" s="8"/>
      <c r="Q3" s="8"/>
      <c r="R3" s="8"/>
      <c r="S3" s="8"/>
      <c r="T3" s="9"/>
    </row>
    <row r="4" spans="2:20" ht="22.5" x14ac:dyDescent="0.55000000000000004">
      <c r="B4" s="107" t="s">
        <v>0</v>
      </c>
      <c r="C4" s="108"/>
      <c r="D4" s="108"/>
      <c r="E4" s="108"/>
      <c r="F4" s="108"/>
      <c r="G4" s="108"/>
      <c r="H4" s="108"/>
      <c r="I4" s="108"/>
      <c r="J4" s="108"/>
      <c r="K4" s="108"/>
      <c r="L4" s="108"/>
      <c r="M4" s="108"/>
      <c r="N4" s="108"/>
      <c r="O4" s="108"/>
      <c r="P4" s="108"/>
      <c r="Q4" s="108"/>
      <c r="R4" s="108"/>
      <c r="S4" s="108"/>
      <c r="T4" s="109"/>
    </row>
    <row r="5" spans="2:20" ht="67.75" customHeight="1" x14ac:dyDescent="0.55000000000000004">
      <c r="B5" s="83" t="s">
        <v>63</v>
      </c>
      <c r="C5" s="84"/>
      <c r="D5" s="84"/>
      <c r="E5" s="84"/>
      <c r="F5" s="84"/>
      <c r="G5" s="84"/>
      <c r="H5" s="84"/>
      <c r="I5" s="84"/>
      <c r="J5" s="84"/>
      <c r="K5" s="84"/>
      <c r="L5" s="84"/>
      <c r="M5" s="84"/>
      <c r="N5" s="84"/>
      <c r="O5" s="84"/>
      <c r="P5" s="84"/>
      <c r="Q5" s="84"/>
      <c r="R5" s="84"/>
      <c r="S5" s="84"/>
      <c r="T5" s="85"/>
    </row>
    <row r="6" spans="2:20" ht="6" customHeight="1" x14ac:dyDescent="0.55000000000000004"/>
    <row r="7" spans="2:20" ht="28.5" x14ac:dyDescent="0.95">
      <c r="B7" s="11">
        <v>1</v>
      </c>
      <c r="C7" s="101" t="s">
        <v>45</v>
      </c>
      <c r="D7" s="102"/>
      <c r="E7" s="103"/>
      <c r="F7" s="10">
        <v>1</v>
      </c>
      <c r="G7" s="104" t="s">
        <v>130</v>
      </c>
      <c r="H7" s="104"/>
      <c r="I7" s="104"/>
      <c r="J7" s="30"/>
      <c r="K7" s="30"/>
      <c r="L7" s="30"/>
      <c r="M7" s="30"/>
      <c r="N7" s="30"/>
      <c r="O7" s="30"/>
      <c r="P7" s="30"/>
      <c r="Q7" s="30"/>
      <c r="R7" s="30"/>
      <c r="S7" s="30"/>
      <c r="T7" s="31"/>
    </row>
    <row r="8" spans="2:20" ht="7.25" customHeight="1" x14ac:dyDescent="0.55000000000000004">
      <c r="B8" s="13"/>
      <c r="C8" s="14"/>
      <c r="D8" s="14"/>
      <c r="E8" s="14"/>
      <c r="F8" s="14"/>
      <c r="G8" s="14"/>
      <c r="H8" s="14"/>
      <c r="I8" s="14"/>
      <c r="J8" s="14"/>
      <c r="K8" s="14"/>
      <c r="L8" s="14"/>
      <c r="M8" s="14"/>
      <c r="N8" s="14"/>
      <c r="O8" s="14"/>
      <c r="P8" s="14"/>
      <c r="Q8" s="14"/>
      <c r="R8" s="14"/>
      <c r="S8" s="14"/>
      <c r="T8" s="15"/>
    </row>
    <row r="9" spans="2:20" ht="44.4" customHeight="1" x14ac:dyDescent="0.55000000000000004">
      <c r="B9" s="83" t="s">
        <v>79</v>
      </c>
      <c r="C9" s="84"/>
      <c r="D9" s="84"/>
      <c r="E9" s="84"/>
      <c r="F9" s="84"/>
      <c r="G9" s="84"/>
      <c r="H9" s="84"/>
      <c r="I9" s="84"/>
      <c r="J9" s="84"/>
      <c r="K9" s="84"/>
      <c r="L9" s="84"/>
      <c r="M9" s="84"/>
      <c r="N9" s="84"/>
      <c r="O9" s="84"/>
      <c r="P9" s="84"/>
      <c r="Q9" s="84"/>
      <c r="R9" s="84"/>
      <c r="S9" s="84"/>
      <c r="T9" s="85"/>
    </row>
    <row r="10" spans="2:20" x14ac:dyDescent="0.55000000000000004">
      <c r="B10" s="13"/>
      <c r="C10" s="14"/>
      <c r="D10" s="14"/>
      <c r="E10" s="14"/>
      <c r="F10" s="14"/>
      <c r="G10" s="14"/>
      <c r="H10" s="14"/>
      <c r="I10" s="14"/>
      <c r="J10" s="14"/>
      <c r="K10" s="14"/>
      <c r="L10" s="14"/>
      <c r="M10" s="14"/>
      <c r="N10" s="14"/>
      <c r="O10" s="14"/>
      <c r="P10" s="14"/>
      <c r="Q10" s="14"/>
      <c r="R10" s="14"/>
      <c r="S10" s="14"/>
      <c r="T10" s="15"/>
    </row>
    <row r="11" spans="2:20" ht="41.4" customHeight="1" x14ac:dyDescent="0.55000000000000004">
      <c r="B11" s="83" t="s">
        <v>129</v>
      </c>
      <c r="C11" s="84"/>
      <c r="D11" s="84"/>
      <c r="E11" s="84"/>
      <c r="F11" s="84"/>
      <c r="G11" s="84"/>
      <c r="H11" s="84"/>
      <c r="I11" s="84"/>
      <c r="J11" s="84"/>
      <c r="K11" s="84"/>
      <c r="L11" s="84"/>
      <c r="M11" s="84"/>
      <c r="N11" s="84"/>
      <c r="O11" s="84"/>
      <c r="P11" s="84"/>
      <c r="Q11" s="84"/>
      <c r="R11" s="84"/>
      <c r="S11" s="84"/>
      <c r="T11" s="85"/>
    </row>
    <row r="12" spans="2:20" ht="19.75" customHeight="1" x14ac:dyDescent="0.55000000000000004">
      <c r="B12" s="43"/>
      <c r="C12" s="44"/>
      <c r="D12" s="44"/>
      <c r="E12" s="44"/>
      <c r="F12" s="44"/>
      <c r="G12" s="44"/>
      <c r="H12" s="44"/>
      <c r="I12" s="44"/>
      <c r="J12" s="44"/>
      <c r="K12" s="44"/>
      <c r="L12" s="44"/>
      <c r="M12" s="44"/>
      <c r="N12" s="44"/>
      <c r="O12" s="44"/>
      <c r="P12" s="44"/>
      <c r="Q12" s="44"/>
      <c r="R12" s="44"/>
      <c r="S12" s="44"/>
      <c r="T12" s="45"/>
    </row>
    <row r="13" spans="2:20" ht="19.75" customHeight="1" thickBot="1" x14ac:dyDescent="0.6">
      <c r="B13" s="43"/>
      <c r="C13" s="44" t="s">
        <v>49</v>
      </c>
      <c r="D13" s="44"/>
      <c r="E13" s="44"/>
      <c r="F13" s="44"/>
      <c r="G13" s="44"/>
      <c r="H13" s="44"/>
      <c r="I13" s="44"/>
      <c r="J13" s="44"/>
      <c r="K13" s="44"/>
      <c r="L13" s="44"/>
      <c r="M13" s="44"/>
      <c r="N13" s="44"/>
      <c r="O13" s="44"/>
      <c r="P13" s="44"/>
      <c r="Q13" s="44"/>
      <c r="R13" s="44"/>
      <c r="S13" s="44"/>
      <c r="T13" s="45"/>
    </row>
    <row r="14" spans="2:20" ht="19.75" customHeight="1" thickBot="1" x14ac:dyDescent="0.6">
      <c r="B14" s="43"/>
      <c r="C14" s="41" t="s">
        <v>48</v>
      </c>
      <c r="D14" s="44"/>
      <c r="E14" s="44"/>
      <c r="F14" s="44"/>
      <c r="G14" s="44"/>
      <c r="H14" s="44"/>
      <c r="I14" s="44"/>
      <c r="J14" s="44"/>
      <c r="K14" s="44"/>
      <c r="L14" s="44"/>
      <c r="M14" s="44"/>
      <c r="N14" s="44"/>
      <c r="O14" s="44"/>
      <c r="P14" s="44"/>
      <c r="Q14" s="44"/>
      <c r="R14" s="44"/>
      <c r="S14" s="44"/>
      <c r="T14" s="45"/>
    </row>
    <row r="15" spans="2:20" ht="19.75" customHeight="1" thickBot="1" x14ac:dyDescent="0.6">
      <c r="B15" s="43"/>
      <c r="C15" s="44"/>
      <c r="D15" s="92" t="s">
        <v>66</v>
      </c>
      <c r="E15" s="93"/>
      <c r="F15" s="44"/>
      <c r="G15" s="44" t="s">
        <v>53</v>
      </c>
      <c r="H15" s="44"/>
      <c r="I15" s="44"/>
      <c r="J15" s="44"/>
      <c r="K15" s="44"/>
      <c r="L15" s="44"/>
      <c r="M15" s="44"/>
      <c r="N15" s="44"/>
      <c r="O15" s="44"/>
      <c r="P15" s="44"/>
      <c r="Q15" s="44"/>
      <c r="R15" s="44"/>
      <c r="S15" s="44"/>
      <c r="T15" s="45"/>
    </row>
    <row r="16" spans="2:20" ht="19.75" customHeight="1" thickBot="1" x14ac:dyDescent="0.6">
      <c r="B16" s="43"/>
      <c r="C16" s="44"/>
      <c r="D16" s="94" t="s">
        <v>67</v>
      </c>
      <c r="E16" s="95"/>
      <c r="F16" s="44"/>
      <c r="G16" s="44"/>
      <c r="H16" s="44"/>
      <c r="I16" s="44"/>
      <c r="J16" s="44"/>
      <c r="K16" s="44"/>
      <c r="L16" s="44"/>
      <c r="M16" s="44"/>
      <c r="N16" s="44"/>
      <c r="O16" s="44"/>
      <c r="P16" s="44"/>
      <c r="Q16" s="44"/>
      <c r="R16" s="44"/>
      <c r="S16" s="44"/>
      <c r="T16" s="45"/>
    </row>
    <row r="17" spans="2:20" ht="19.75" customHeight="1" thickBot="1" x14ac:dyDescent="0.6">
      <c r="B17" s="43"/>
      <c r="C17" s="44"/>
      <c r="D17" s="77" t="s">
        <v>50</v>
      </c>
      <c r="E17" s="78"/>
      <c r="F17" s="44"/>
      <c r="G17" s="44" t="s">
        <v>61</v>
      </c>
      <c r="H17" s="44"/>
      <c r="I17" s="44"/>
      <c r="J17" s="44"/>
      <c r="K17" s="44"/>
      <c r="L17" s="44"/>
      <c r="M17" s="44"/>
      <c r="N17" s="44"/>
      <c r="O17" s="44"/>
      <c r="P17" s="44"/>
      <c r="Q17" s="44"/>
      <c r="R17" s="44"/>
      <c r="S17" s="44"/>
      <c r="T17" s="45"/>
    </row>
    <row r="18" spans="2:20" ht="19.75" customHeight="1" thickBot="1" x14ac:dyDescent="0.6">
      <c r="B18" s="43"/>
      <c r="C18" s="44"/>
      <c r="D18" s="44"/>
      <c r="E18" s="44"/>
      <c r="F18" s="44"/>
      <c r="G18" s="44"/>
      <c r="H18" s="44"/>
      <c r="I18" s="44"/>
      <c r="J18" s="44"/>
      <c r="K18" s="44"/>
      <c r="L18" s="44"/>
      <c r="M18" s="44"/>
      <c r="N18" s="44"/>
      <c r="O18" s="44"/>
      <c r="P18" s="44"/>
      <c r="Q18" s="44"/>
      <c r="R18" s="44"/>
      <c r="S18" s="44"/>
      <c r="T18" s="45"/>
    </row>
    <row r="19" spans="2:20" ht="19.75" customHeight="1" thickBot="1" x14ac:dyDescent="0.6">
      <c r="B19" s="77" t="s">
        <v>51</v>
      </c>
      <c r="C19" s="78"/>
      <c r="D19" s="44"/>
      <c r="E19" s="44"/>
      <c r="F19" s="44"/>
      <c r="G19" s="44"/>
      <c r="H19" s="44"/>
      <c r="I19" s="44"/>
      <c r="J19" s="44"/>
      <c r="K19" s="44"/>
      <c r="L19" s="44"/>
      <c r="M19" s="44"/>
      <c r="N19" s="44"/>
      <c r="O19" s="44"/>
      <c r="P19" s="44"/>
      <c r="Q19" s="44"/>
      <c r="R19" s="44"/>
      <c r="S19" s="44"/>
      <c r="T19" s="45"/>
    </row>
    <row r="20" spans="2:20" ht="19.75" customHeight="1" thickBot="1" x14ac:dyDescent="0.6">
      <c r="B20" s="92" t="s">
        <v>100</v>
      </c>
      <c r="C20" s="96"/>
      <c r="D20" s="96"/>
      <c r="E20" s="96"/>
      <c r="F20" s="96"/>
      <c r="G20" s="93"/>
      <c r="H20" s="77" t="s">
        <v>101</v>
      </c>
      <c r="I20" s="82"/>
      <c r="J20" s="82"/>
      <c r="K20" s="78"/>
      <c r="L20" s="77" t="s">
        <v>52</v>
      </c>
      <c r="M20" s="78"/>
      <c r="N20" s="77" t="s">
        <v>102</v>
      </c>
      <c r="O20" s="78"/>
      <c r="P20" s="77" t="s">
        <v>101</v>
      </c>
      <c r="Q20" s="82"/>
      <c r="R20" s="82"/>
      <c r="S20" s="78"/>
      <c r="T20" s="45"/>
    </row>
    <row r="21" spans="2:20" ht="19.75" customHeight="1" thickBot="1" x14ac:dyDescent="0.6">
      <c r="B21" s="43"/>
      <c r="C21" s="44"/>
      <c r="D21" s="44"/>
      <c r="E21" s="44"/>
      <c r="F21" s="44"/>
      <c r="G21" s="44"/>
      <c r="H21" s="44"/>
      <c r="I21" s="44"/>
      <c r="J21" s="44"/>
      <c r="K21" s="44"/>
      <c r="L21" s="44"/>
      <c r="M21" s="44"/>
      <c r="N21" s="44"/>
      <c r="O21" s="44"/>
      <c r="P21" s="44"/>
      <c r="Q21" s="44"/>
      <c r="R21" s="44"/>
      <c r="S21" s="44"/>
      <c r="T21" s="45"/>
    </row>
    <row r="22" spans="2:20" ht="29" thickBot="1" x14ac:dyDescent="0.6">
      <c r="B22" s="86" t="s">
        <v>68</v>
      </c>
      <c r="C22" s="87"/>
      <c r="D22" s="87"/>
      <c r="E22" s="87"/>
      <c r="F22" s="87"/>
      <c r="G22" s="87"/>
      <c r="H22" s="87"/>
      <c r="I22" s="87"/>
      <c r="J22" s="87"/>
      <c r="K22" s="87"/>
      <c r="L22" s="87"/>
      <c r="M22" s="87"/>
      <c r="N22" s="87"/>
      <c r="O22" s="87"/>
      <c r="P22" s="87"/>
      <c r="Q22" s="87"/>
      <c r="R22" s="87"/>
      <c r="S22" s="87"/>
      <c r="T22" s="88"/>
    </row>
    <row r="23" spans="2:20" ht="22.5" x14ac:dyDescent="0.55000000000000004">
      <c r="B23" s="37" t="s">
        <v>1</v>
      </c>
      <c r="C23" s="89" t="s">
        <v>2</v>
      </c>
      <c r="D23" s="90"/>
      <c r="E23" s="91"/>
      <c r="F23" s="89" t="s">
        <v>12</v>
      </c>
      <c r="G23" s="90"/>
      <c r="H23" s="90"/>
      <c r="I23" s="90"/>
      <c r="J23" s="91"/>
      <c r="K23" s="34" t="s">
        <v>3</v>
      </c>
      <c r="L23" s="34" t="s">
        <v>4</v>
      </c>
      <c r="M23" s="35" t="s">
        <v>5</v>
      </c>
      <c r="N23" s="35" t="s">
        <v>6</v>
      </c>
      <c r="O23" s="35" t="s">
        <v>7</v>
      </c>
      <c r="P23" s="35" t="s">
        <v>8</v>
      </c>
      <c r="Q23" s="35" t="s">
        <v>9</v>
      </c>
      <c r="R23" s="35" t="s">
        <v>10</v>
      </c>
      <c r="S23" s="35" t="s">
        <v>11</v>
      </c>
      <c r="T23" s="36"/>
    </row>
    <row r="24" spans="2:20" ht="22.5" x14ac:dyDescent="0.55000000000000004">
      <c r="B24" s="79" t="s">
        <v>23</v>
      </c>
      <c r="C24" s="67" t="s">
        <v>69</v>
      </c>
      <c r="D24" s="68"/>
      <c r="E24" s="69"/>
      <c r="F24" s="76" t="s">
        <v>74</v>
      </c>
      <c r="G24" s="68"/>
      <c r="H24" s="68"/>
      <c r="I24" s="68"/>
      <c r="J24" s="69"/>
      <c r="K24" s="79" t="s">
        <v>21</v>
      </c>
      <c r="L24" s="79" t="s">
        <v>22</v>
      </c>
      <c r="M24" s="46">
        <v>0</v>
      </c>
      <c r="N24" s="47">
        <f>M36</f>
        <v>10000</v>
      </c>
      <c r="O24" s="47">
        <f t="shared" ref="O24:R26" si="0">N36</f>
        <v>10000</v>
      </c>
      <c r="P24" s="47">
        <f t="shared" si="0"/>
        <v>10000</v>
      </c>
      <c r="Q24" s="47">
        <f t="shared" si="0"/>
        <v>10000</v>
      </c>
      <c r="R24" s="47">
        <f t="shared" si="0"/>
        <v>10000</v>
      </c>
      <c r="S24" s="46"/>
      <c r="T24" s="32"/>
    </row>
    <row r="25" spans="2:20" ht="22.5" x14ac:dyDescent="0.55000000000000004">
      <c r="B25" s="80"/>
      <c r="C25" s="70"/>
      <c r="D25" s="71"/>
      <c r="E25" s="72"/>
      <c r="F25" s="70"/>
      <c r="G25" s="71"/>
      <c r="H25" s="71"/>
      <c r="I25" s="71"/>
      <c r="J25" s="72"/>
      <c r="K25" s="80"/>
      <c r="L25" s="80"/>
      <c r="M25" s="42" t="s">
        <v>13</v>
      </c>
      <c r="N25" s="42" t="s">
        <v>14</v>
      </c>
      <c r="O25" s="42" t="s">
        <v>15</v>
      </c>
      <c r="P25" s="42" t="s">
        <v>16</v>
      </c>
      <c r="Q25" s="42" t="s">
        <v>17</v>
      </c>
      <c r="R25" s="42" t="s">
        <v>18</v>
      </c>
      <c r="S25" s="42" t="s">
        <v>19</v>
      </c>
      <c r="T25" s="42" t="s">
        <v>20</v>
      </c>
    </row>
    <row r="26" spans="2:20" ht="23" thickBot="1" x14ac:dyDescent="0.6">
      <c r="B26" s="126"/>
      <c r="C26" s="120"/>
      <c r="D26" s="121"/>
      <c r="E26" s="122"/>
      <c r="F26" s="120"/>
      <c r="G26" s="121"/>
      <c r="H26" s="121"/>
      <c r="I26" s="121"/>
      <c r="J26" s="122"/>
      <c r="K26" s="126"/>
      <c r="L26" s="126"/>
      <c r="M26" s="127">
        <f>R36</f>
        <v>10000</v>
      </c>
      <c r="N26" s="127">
        <f>M38</f>
        <v>10000</v>
      </c>
      <c r="O26" s="127">
        <f t="shared" si="0"/>
        <v>10000</v>
      </c>
      <c r="P26" s="127">
        <f t="shared" si="0"/>
        <v>10000</v>
      </c>
      <c r="Q26" s="127">
        <f t="shared" si="0"/>
        <v>10000</v>
      </c>
      <c r="R26" s="127">
        <f t="shared" si="0"/>
        <v>10000</v>
      </c>
      <c r="S26" s="128"/>
      <c r="T26" s="128"/>
    </row>
    <row r="27" spans="2:20" ht="22.5" x14ac:dyDescent="0.55000000000000004">
      <c r="B27" s="80" t="s">
        <v>32</v>
      </c>
      <c r="C27" s="125" t="s">
        <v>70</v>
      </c>
      <c r="D27" s="111"/>
      <c r="E27" s="112"/>
      <c r="F27" s="125" t="s">
        <v>24</v>
      </c>
      <c r="G27" s="111"/>
      <c r="H27" s="111"/>
      <c r="I27" s="111"/>
      <c r="J27" s="112"/>
      <c r="K27" s="80" t="s">
        <v>21</v>
      </c>
      <c r="L27" s="80" t="s">
        <v>22</v>
      </c>
      <c r="M27" s="52" t="s">
        <v>5</v>
      </c>
      <c r="N27" s="52" t="s">
        <v>6</v>
      </c>
      <c r="O27" s="52" t="s">
        <v>7</v>
      </c>
      <c r="P27" s="52" t="s">
        <v>8</v>
      </c>
      <c r="Q27" s="52" t="s">
        <v>9</v>
      </c>
      <c r="R27" s="52" t="s">
        <v>10</v>
      </c>
      <c r="S27" s="52" t="s">
        <v>11</v>
      </c>
      <c r="T27" s="32"/>
    </row>
    <row r="28" spans="2:20" ht="22.5" x14ac:dyDescent="0.55000000000000004">
      <c r="B28" s="80"/>
      <c r="C28" s="110"/>
      <c r="D28" s="111"/>
      <c r="E28" s="112"/>
      <c r="F28" s="110"/>
      <c r="G28" s="111"/>
      <c r="H28" s="111"/>
      <c r="I28" s="111"/>
      <c r="J28" s="112"/>
      <c r="K28" s="80"/>
      <c r="L28" s="80"/>
      <c r="M28" s="49">
        <v>10000</v>
      </c>
      <c r="N28" s="49"/>
      <c r="O28" s="49"/>
      <c r="P28" s="49"/>
      <c r="Q28" s="49"/>
      <c r="R28" s="49"/>
      <c r="S28" s="47">
        <f>SUM(M28:R28)</f>
        <v>10000</v>
      </c>
      <c r="T28" s="32"/>
    </row>
    <row r="29" spans="2:20" ht="22.5" x14ac:dyDescent="0.55000000000000004">
      <c r="B29" s="80"/>
      <c r="C29" s="110"/>
      <c r="D29" s="111"/>
      <c r="E29" s="112"/>
      <c r="F29" s="110"/>
      <c r="G29" s="111"/>
      <c r="H29" s="111"/>
      <c r="I29" s="111"/>
      <c r="J29" s="112"/>
      <c r="K29" s="80"/>
      <c r="L29" s="80"/>
      <c r="M29" s="50" t="s">
        <v>13</v>
      </c>
      <c r="N29" s="50" t="s">
        <v>14</v>
      </c>
      <c r="O29" s="50" t="s">
        <v>15</v>
      </c>
      <c r="P29" s="50" t="s">
        <v>16</v>
      </c>
      <c r="Q29" s="50" t="s">
        <v>17</v>
      </c>
      <c r="R29" s="50" t="s">
        <v>18</v>
      </c>
      <c r="S29" s="42" t="s">
        <v>19</v>
      </c>
      <c r="T29" s="42" t="s">
        <v>20</v>
      </c>
    </row>
    <row r="30" spans="2:20" ht="23" thickBot="1" x14ac:dyDescent="0.6">
      <c r="B30" s="126"/>
      <c r="C30" s="129"/>
      <c r="D30" s="130"/>
      <c r="E30" s="131"/>
      <c r="F30" s="129"/>
      <c r="G30" s="130"/>
      <c r="H30" s="130"/>
      <c r="I30" s="130"/>
      <c r="J30" s="131"/>
      <c r="K30" s="126"/>
      <c r="L30" s="126"/>
      <c r="M30" s="132"/>
      <c r="N30" s="132"/>
      <c r="O30" s="132"/>
      <c r="P30" s="132"/>
      <c r="Q30" s="132"/>
      <c r="R30" s="132"/>
      <c r="S30" s="127">
        <f>SUM(M30:R30)</f>
        <v>0</v>
      </c>
      <c r="T30" s="127">
        <f>S28+S30</f>
        <v>10000</v>
      </c>
    </row>
    <row r="31" spans="2:20" ht="18" customHeight="1" x14ac:dyDescent="0.55000000000000004">
      <c r="B31" s="80" t="s">
        <v>38</v>
      </c>
      <c r="C31" s="123" t="s">
        <v>71</v>
      </c>
      <c r="D31" s="71"/>
      <c r="E31" s="72"/>
      <c r="F31" s="123" t="s">
        <v>39</v>
      </c>
      <c r="G31" s="71"/>
      <c r="H31" s="71"/>
      <c r="I31" s="71"/>
      <c r="J31" s="72"/>
      <c r="K31" s="80" t="s">
        <v>21</v>
      </c>
      <c r="L31" s="80" t="s">
        <v>22</v>
      </c>
      <c r="M31" s="52" t="s">
        <v>5</v>
      </c>
      <c r="N31" s="52" t="s">
        <v>6</v>
      </c>
      <c r="O31" s="52" t="s">
        <v>7</v>
      </c>
      <c r="P31" s="52" t="s">
        <v>8</v>
      </c>
      <c r="Q31" s="52" t="s">
        <v>9</v>
      </c>
      <c r="R31" s="52" t="s">
        <v>10</v>
      </c>
      <c r="S31" s="52" t="s">
        <v>11</v>
      </c>
      <c r="T31" s="32"/>
    </row>
    <row r="32" spans="2:20" ht="22.5" x14ac:dyDescent="0.55000000000000004">
      <c r="B32" s="80"/>
      <c r="C32" s="70"/>
      <c r="D32" s="71"/>
      <c r="E32" s="72"/>
      <c r="F32" s="70"/>
      <c r="G32" s="71"/>
      <c r="H32" s="71"/>
      <c r="I32" s="71"/>
      <c r="J32" s="72"/>
      <c r="K32" s="80"/>
      <c r="L32" s="80"/>
      <c r="M32" s="46">
        <v>0</v>
      </c>
      <c r="N32" s="46">
        <v>0</v>
      </c>
      <c r="O32" s="46"/>
      <c r="P32" s="46"/>
      <c r="Q32" s="46"/>
      <c r="R32" s="46"/>
      <c r="S32" s="46">
        <f>SUM(M32:R32)</f>
        <v>0</v>
      </c>
      <c r="T32" s="32"/>
    </row>
    <row r="33" spans="2:21" ht="22.5" x14ac:dyDescent="0.55000000000000004">
      <c r="B33" s="80"/>
      <c r="C33" s="70"/>
      <c r="D33" s="71"/>
      <c r="E33" s="72"/>
      <c r="F33" s="70"/>
      <c r="G33" s="71"/>
      <c r="H33" s="71"/>
      <c r="I33" s="71"/>
      <c r="J33" s="72"/>
      <c r="K33" s="80"/>
      <c r="L33" s="80"/>
      <c r="M33" s="42" t="s">
        <v>13</v>
      </c>
      <c r="N33" s="42" t="s">
        <v>14</v>
      </c>
      <c r="O33" s="42" t="s">
        <v>15</v>
      </c>
      <c r="P33" s="42" t="s">
        <v>16</v>
      </c>
      <c r="Q33" s="42" t="s">
        <v>17</v>
      </c>
      <c r="R33" s="42" t="s">
        <v>18</v>
      </c>
      <c r="S33" s="42" t="s">
        <v>19</v>
      </c>
      <c r="T33" s="42" t="s">
        <v>20</v>
      </c>
      <c r="U33" s="2"/>
    </row>
    <row r="34" spans="2:21" ht="23" thickBot="1" x14ac:dyDescent="0.6">
      <c r="B34" s="126"/>
      <c r="C34" s="120"/>
      <c r="D34" s="121"/>
      <c r="E34" s="122"/>
      <c r="F34" s="120"/>
      <c r="G34" s="121"/>
      <c r="H34" s="121"/>
      <c r="I34" s="121"/>
      <c r="J34" s="122"/>
      <c r="K34" s="126"/>
      <c r="L34" s="126"/>
      <c r="M34" s="128"/>
      <c r="N34" s="128"/>
      <c r="O34" s="128"/>
      <c r="P34" s="128"/>
      <c r="Q34" s="128"/>
      <c r="R34" s="128"/>
      <c r="S34" s="128">
        <f>SUM(M34:R34)</f>
        <v>0</v>
      </c>
      <c r="T34" s="128">
        <f>S32+S34</f>
        <v>0</v>
      </c>
      <c r="U34" s="3"/>
    </row>
    <row r="35" spans="2:21" ht="22.5" x14ac:dyDescent="0.55000000000000004">
      <c r="B35" s="80" t="s">
        <v>40</v>
      </c>
      <c r="C35" s="70" t="s">
        <v>72</v>
      </c>
      <c r="D35" s="71"/>
      <c r="E35" s="72"/>
      <c r="F35" s="123" t="s">
        <v>73</v>
      </c>
      <c r="G35" s="71"/>
      <c r="H35" s="71"/>
      <c r="I35" s="71"/>
      <c r="J35" s="72"/>
      <c r="K35" s="80" t="s">
        <v>21</v>
      </c>
      <c r="L35" s="80" t="s">
        <v>22</v>
      </c>
      <c r="M35" s="52" t="s">
        <v>5</v>
      </c>
      <c r="N35" s="52" t="s">
        <v>6</v>
      </c>
      <c r="O35" s="52" t="s">
        <v>7</v>
      </c>
      <c r="P35" s="52" t="s">
        <v>8</v>
      </c>
      <c r="Q35" s="52" t="s">
        <v>9</v>
      </c>
      <c r="R35" s="52" t="s">
        <v>10</v>
      </c>
      <c r="S35" s="52" t="s">
        <v>11</v>
      </c>
      <c r="T35" s="32"/>
      <c r="U35" s="3"/>
    </row>
    <row r="36" spans="2:21" ht="22.5" x14ac:dyDescent="0.55000000000000004">
      <c r="B36" s="80"/>
      <c r="C36" s="70"/>
      <c r="D36" s="71"/>
      <c r="E36" s="72"/>
      <c r="F36" s="70"/>
      <c r="G36" s="71"/>
      <c r="H36" s="71"/>
      <c r="I36" s="71"/>
      <c r="J36" s="72"/>
      <c r="K36" s="80"/>
      <c r="L36" s="80"/>
      <c r="M36" s="38">
        <f>M24+M28-M32</f>
        <v>10000</v>
      </c>
      <c r="N36" s="38">
        <f>N24+N28-N32</f>
        <v>10000</v>
      </c>
      <c r="O36" s="38">
        <f t="shared" ref="O36:R36" si="1">O24+O28-O32</f>
        <v>10000</v>
      </c>
      <c r="P36" s="38">
        <f t="shared" si="1"/>
        <v>10000</v>
      </c>
      <c r="Q36" s="38">
        <f t="shared" si="1"/>
        <v>10000</v>
      </c>
      <c r="R36" s="38">
        <f t="shared" si="1"/>
        <v>10000</v>
      </c>
      <c r="S36" s="46"/>
      <c r="T36" s="32"/>
      <c r="U36" s="3"/>
    </row>
    <row r="37" spans="2:21" ht="22.5" x14ac:dyDescent="0.55000000000000004">
      <c r="B37" s="80"/>
      <c r="C37" s="70"/>
      <c r="D37" s="71"/>
      <c r="E37" s="72"/>
      <c r="F37" s="70"/>
      <c r="G37" s="71"/>
      <c r="H37" s="71"/>
      <c r="I37" s="71"/>
      <c r="J37" s="72"/>
      <c r="K37" s="80"/>
      <c r="L37" s="80"/>
      <c r="M37" s="42" t="s">
        <v>13</v>
      </c>
      <c r="N37" s="42" t="s">
        <v>14</v>
      </c>
      <c r="O37" s="42" t="s">
        <v>15</v>
      </c>
      <c r="P37" s="42" t="s">
        <v>16</v>
      </c>
      <c r="Q37" s="42" t="s">
        <v>17</v>
      </c>
      <c r="R37" s="42" t="s">
        <v>18</v>
      </c>
      <c r="S37" s="42" t="s">
        <v>19</v>
      </c>
      <c r="T37" s="42" t="s">
        <v>20</v>
      </c>
      <c r="U37" s="3"/>
    </row>
    <row r="38" spans="2:21" ht="23" thickBot="1" x14ac:dyDescent="0.6">
      <c r="B38" s="126"/>
      <c r="C38" s="120"/>
      <c r="D38" s="121"/>
      <c r="E38" s="122"/>
      <c r="F38" s="120"/>
      <c r="G38" s="121"/>
      <c r="H38" s="121"/>
      <c r="I38" s="121"/>
      <c r="J38" s="122"/>
      <c r="K38" s="126"/>
      <c r="L38" s="126"/>
      <c r="M38" s="133">
        <f>M26+M30-M34</f>
        <v>10000</v>
      </c>
      <c r="N38" s="133">
        <f t="shared" ref="N38:R38" si="2">N26+N30-N34</f>
        <v>10000</v>
      </c>
      <c r="O38" s="133">
        <f t="shared" si="2"/>
        <v>10000</v>
      </c>
      <c r="P38" s="133">
        <f t="shared" si="2"/>
        <v>10000</v>
      </c>
      <c r="Q38" s="133">
        <f t="shared" si="2"/>
        <v>10000</v>
      </c>
      <c r="R38" s="133">
        <f t="shared" si="2"/>
        <v>10000</v>
      </c>
      <c r="S38" s="128"/>
      <c r="T38" s="128"/>
      <c r="U38" s="3"/>
    </row>
    <row r="39" spans="2:21" ht="22.5" x14ac:dyDescent="0.55000000000000004">
      <c r="B39" s="80" t="s">
        <v>41</v>
      </c>
      <c r="C39" s="70" t="s">
        <v>75</v>
      </c>
      <c r="D39" s="71"/>
      <c r="E39" s="72"/>
      <c r="F39" s="123" t="s">
        <v>54</v>
      </c>
      <c r="G39" s="71"/>
      <c r="H39" s="71"/>
      <c r="I39" s="71"/>
      <c r="J39" s="72"/>
      <c r="K39" s="80" t="s">
        <v>21</v>
      </c>
      <c r="L39" s="80" t="s">
        <v>22</v>
      </c>
      <c r="M39" s="52" t="s">
        <v>5</v>
      </c>
      <c r="N39" s="52" t="s">
        <v>6</v>
      </c>
      <c r="O39" s="52" t="s">
        <v>7</v>
      </c>
      <c r="P39" s="52" t="s">
        <v>8</v>
      </c>
      <c r="Q39" s="52" t="s">
        <v>9</v>
      </c>
      <c r="R39" s="52" t="s">
        <v>10</v>
      </c>
      <c r="S39" s="52" t="s">
        <v>11</v>
      </c>
      <c r="T39" s="32"/>
      <c r="U39" s="3"/>
    </row>
    <row r="40" spans="2:21" ht="22.5" x14ac:dyDescent="0.55000000000000004">
      <c r="B40" s="80"/>
      <c r="C40" s="70"/>
      <c r="D40" s="71"/>
      <c r="E40" s="72"/>
      <c r="F40" s="70"/>
      <c r="G40" s="71"/>
      <c r="H40" s="71"/>
      <c r="I40" s="71"/>
      <c r="J40" s="72"/>
      <c r="K40" s="80"/>
      <c r="L40" s="80"/>
      <c r="M40" s="46">
        <v>10000</v>
      </c>
      <c r="N40" s="46">
        <v>10000</v>
      </c>
      <c r="O40" s="46">
        <v>10000</v>
      </c>
      <c r="P40" s="46">
        <v>10000</v>
      </c>
      <c r="Q40" s="46">
        <v>10000</v>
      </c>
      <c r="R40" s="46">
        <v>10000</v>
      </c>
      <c r="S40" s="46"/>
      <c r="T40" s="32"/>
      <c r="U40" s="3"/>
    </row>
    <row r="41" spans="2:21" ht="22.5" x14ac:dyDescent="0.55000000000000004">
      <c r="B41" s="80"/>
      <c r="C41" s="70"/>
      <c r="D41" s="71"/>
      <c r="E41" s="72"/>
      <c r="F41" s="70"/>
      <c r="G41" s="71"/>
      <c r="H41" s="71"/>
      <c r="I41" s="71"/>
      <c r="J41" s="72"/>
      <c r="K41" s="80"/>
      <c r="L41" s="80"/>
      <c r="M41" s="42" t="s">
        <v>13</v>
      </c>
      <c r="N41" s="42" t="s">
        <v>14</v>
      </c>
      <c r="O41" s="42" t="s">
        <v>15</v>
      </c>
      <c r="P41" s="42" t="s">
        <v>16</v>
      </c>
      <c r="Q41" s="42" t="s">
        <v>17</v>
      </c>
      <c r="R41" s="42" t="s">
        <v>18</v>
      </c>
      <c r="S41" s="42" t="s">
        <v>19</v>
      </c>
      <c r="T41" s="42" t="s">
        <v>20</v>
      </c>
      <c r="U41" s="3"/>
    </row>
    <row r="42" spans="2:21" ht="23" thickBot="1" x14ac:dyDescent="0.6">
      <c r="B42" s="126"/>
      <c r="C42" s="120"/>
      <c r="D42" s="121"/>
      <c r="E42" s="122"/>
      <c r="F42" s="120"/>
      <c r="G42" s="121"/>
      <c r="H42" s="121"/>
      <c r="I42" s="121"/>
      <c r="J42" s="122"/>
      <c r="K42" s="126"/>
      <c r="L42" s="126"/>
      <c r="M42" s="128">
        <v>10000</v>
      </c>
      <c r="N42" s="128">
        <v>10000</v>
      </c>
      <c r="O42" s="128">
        <v>10000</v>
      </c>
      <c r="P42" s="128">
        <v>10000</v>
      </c>
      <c r="Q42" s="128">
        <v>10000</v>
      </c>
      <c r="R42" s="128">
        <v>10000</v>
      </c>
      <c r="S42" s="128"/>
      <c r="T42" s="128"/>
      <c r="U42" s="3"/>
    </row>
    <row r="43" spans="2:21" ht="21.65" customHeight="1" x14ac:dyDescent="0.55000000000000004">
      <c r="B43" s="80" t="s">
        <v>42</v>
      </c>
      <c r="C43" s="70" t="s">
        <v>76</v>
      </c>
      <c r="D43" s="71"/>
      <c r="E43" s="72"/>
      <c r="F43" s="123" t="s">
        <v>54</v>
      </c>
      <c r="G43" s="71"/>
      <c r="H43" s="71"/>
      <c r="I43" s="71"/>
      <c r="J43" s="72"/>
      <c r="K43" s="80" t="s">
        <v>21</v>
      </c>
      <c r="L43" s="80" t="s">
        <v>22</v>
      </c>
      <c r="M43" s="52" t="s">
        <v>5</v>
      </c>
      <c r="N43" s="52" t="s">
        <v>6</v>
      </c>
      <c r="O43" s="52" t="s">
        <v>7</v>
      </c>
      <c r="P43" s="52" t="s">
        <v>8</v>
      </c>
      <c r="Q43" s="52" t="s">
        <v>9</v>
      </c>
      <c r="R43" s="52" t="s">
        <v>10</v>
      </c>
      <c r="S43" s="52" t="s">
        <v>11</v>
      </c>
      <c r="T43" s="32"/>
      <c r="U43" s="3"/>
    </row>
    <row r="44" spans="2:21" ht="22.5" x14ac:dyDescent="0.55000000000000004">
      <c r="B44" s="80"/>
      <c r="C44" s="70"/>
      <c r="D44" s="71"/>
      <c r="E44" s="72"/>
      <c r="F44" s="70"/>
      <c r="G44" s="71"/>
      <c r="H44" s="71"/>
      <c r="I44" s="71"/>
      <c r="J44" s="72"/>
      <c r="K44" s="80"/>
      <c r="L44" s="80"/>
      <c r="M44" s="46">
        <v>7000</v>
      </c>
      <c r="N44" s="46">
        <v>7000</v>
      </c>
      <c r="O44" s="46">
        <v>7000</v>
      </c>
      <c r="P44" s="46">
        <v>7000</v>
      </c>
      <c r="Q44" s="46">
        <v>7000</v>
      </c>
      <c r="R44" s="46">
        <v>7000</v>
      </c>
      <c r="S44" s="46"/>
      <c r="T44" s="32"/>
      <c r="U44" s="3"/>
    </row>
    <row r="45" spans="2:21" ht="22.5" x14ac:dyDescent="0.55000000000000004">
      <c r="B45" s="80"/>
      <c r="C45" s="70"/>
      <c r="D45" s="71"/>
      <c r="E45" s="72"/>
      <c r="F45" s="70"/>
      <c r="G45" s="71"/>
      <c r="H45" s="71"/>
      <c r="I45" s="71"/>
      <c r="J45" s="72"/>
      <c r="K45" s="80"/>
      <c r="L45" s="80"/>
      <c r="M45" s="42" t="s">
        <v>13</v>
      </c>
      <c r="N45" s="42" t="s">
        <v>14</v>
      </c>
      <c r="O45" s="42" t="s">
        <v>15</v>
      </c>
      <c r="P45" s="42" t="s">
        <v>16</v>
      </c>
      <c r="Q45" s="42" t="s">
        <v>17</v>
      </c>
      <c r="R45" s="42" t="s">
        <v>18</v>
      </c>
      <c r="S45" s="42" t="s">
        <v>19</v>
      </c>
      <c r="T45" s="42" t="s">
        <v>20</v>
      </c>
      <c r="U45" s="3"/>
    </row>
    <row r="46" spans="2:21" ht="23" thickBot="1" x14ac:dyDescent="0.6">
      <c r="B46" s="126"/>
      <c r="C46" s="120"/>
      <c r="D46" s="121"/>
      <c r="E46" s="122"/>
      <c r="F46" s="120"/>
      <c r="G46" s="121"/>
      <c r="H46" s="121"/>
      <c r="I46" s="121"/>
      <c r="J46" s="122"/>
      <c r="K46" s="126"/>
      <c r="L46" s="126"/>
      <c r="M46" s="128">
        <v>7000</v>
      </c>
      <c r="N46" s="128">
        <v>7000</v>
      </c>
      <c r="O46" s="128">
        <v>7000</v>
      </c>
      <c r="P46" s="128">
        <v>7000</v>
      </c>
      <c r="Q46" s="128">
        <v>7000</v>
      </c>
      <c r="R46" s="128">
        <v>7000</v>
      </c>
      <c r="S46" s="128"/>
      <c r="T46" s="128"/>
      <c r="U46" s="3"/>
    </row>
    <row r="47" spans="2:21" ht="22.5" x14ac:dyDescent="0.55000000000000004">
      <c r="B47" s="80" t="s">
        <v>57</v>
      </c>
      <c r="C47" s="70" t="s">
        <v>56</v>
      </c>
      <c r="D47" s="71"/>
      <c r="E47" s="72"/>
      <c r="F47" s="123" t="s">
        <v>78</v>
      </c>
      <c r="G47" s="71"/>
      <c r="H47" s="71"/>
      <c r="I47" s="71"/>
      <c r="J47" s="72"/>
      <c r="K47" s="80"/>
      <c r="L47" s="80" t="s">
        <v>77</v>
      </c>
      <c r="M47" s="52" t="s">
        <v>5</v>
      </c>
      <c r="N47" s="52" t="s">
        <v>6</v>
      </c>
      <c r="O47" s="52" t="s">
        <v>7</v>
      </c>
      <c r="P47" s="52" t="s">
        <v>8</v>
      </c>
      <c r="Q47" s="52" t="s">
        <v>9</v>
      </c>
      <c r="R47" s="52" t="s">
        <v>10</v>
      </c>
      <c r="S47" s="52" t="s">
        <v>11</v>
      </c>
      <c r="T47" s="32"/>
      <c r="U47" s="3"/>
    </row>
    <row r="48" spans="2:21" ht="22.5" x14ac:dyDescent="0.55000000000000004">
      <c r="B48" s="80"/>
      <c r="C48" s="70"/>
      <c r="D48" s="71"/>
      <c r="E48" s="72"/>
      <c r="F48" s="70"/>
      <c r="G48" s="71"/>
      <c r="H48" s="71"/>
      <c r="I48" s="71"/>
      <c r="J48" s="72"/>
      <c r="K48" s="80"/>
      <c r="L48" s="80"/>
      <c r="M48" s="51">
        <f>ROUND(M44/M40*100,1)</f>
        <v>70</v>
      </c>
      <c r="N48" s="51">
        <f t="shared" ref="N48:R50" si="3">ROUND(N44/N40*100,1)</f>
        <v>70</v>
      </c>
      <c r="O48" s="51">
        <f t="shared" si="3"/>
        <v>70</v>
      </c>
      <c r="P48" s="51">
        <f t="shared" si="3"/>
        <v>70</v>
      </c>
      <c r="Q48" s="51">
        <f t="shared" si="3"/>
        <v>70</v>
      </c>
      <c r="R48" s="51">
        <f t="shared" si="3"/>
        <v>70</v>
      </c>
      <c r="S48" s="48"/>
      <c r="T48" s="32"/>
      <c r="U48" s="3"/>
    </row>
    <row r="49" spans="2:21" ht="22.5" x14ac:dyDescent="0.55000000000000004">
      <c r="B49" s="80"/>
      <c r="C49" s="70"/>
      <c r="D49" s="71"/>
      <c r="E49" s="72"/>
      <c r="F49" s="70"/>
      <c r="G49" s="71"/>
      <c r="H49" s="71"/>
      <c r="I49" s="71"/>
      <c r="J49" s="72"/>
      <c r="K49" s="80"/>
      <c r="L49" s="80"/>
      <c r="M49" s="42" t="s">
        <v>13</v>
      </c>
      <c r="N49" s="42" t="s">
        <v>14</v>
      </c>
      <c r="O49" s="42" t="s">
        <v>15</v>
      </c>
      <c r="P49" s="42" t="s">
        <v>16</v>
      </c>
      <c r="Q49" s="42" t="s">
        <v>17</v>
      </c>
      <c r="R49" s="42" t="s">
        <v>18</v>
      </c>
      <c r="S49" s="42" t="s">
        <v>19</v>
      </c>
      <c r="T49" s="42" t="s">
        <v>20</v>
      </c>
      <c r="U49" s="3"/>
    </row>
    <row r="50" spans="2:21" ht="23" thickBot="1" x14ac:dyDescent="0.6">
      <c r="B50" s="126"/>
      <c r="C50" s="120"/>
      <c r="D50" s="121"/>
      <c r="E50" s="122"/>
      <c r="F50" s="120"/>
      <c r="G50" s="121"/>
      <c r="H50" s="121"/>
      <c r="I50" s="121"/>
      <c r="J50" s="122"/>
      <c r="K50" s="126"/>
      <c r="L50" s="126"/>
      <c r="M50" s="134">
        <f>ROUND(M46/M42*100,1)</f>
        <v>70</v>
      </c>
      <c r="N50" s="134">
        <f t="shared" si="3"/>
        <v>70</v>
      </c>
      <c r="O50" s="134">
        <f t="shared" si="3"/>
        <v>70</v>
      </c>
      <c r="P50" s="134">
        <f t="shared" si="3"/>
        <v>70</v>
      </c>
      <c r="Q50" s="134">
        <f t="shared" si="3"/>
        <v>70</v>
      </c>
      <c r="R50" s="134">
        <f t="shared" si="3"/>
        <v>70</v>
      </c>
      <c r="S50" s="135"/>
      <c r="T50" s="135"/>
      <c r="U50" s="3"/>
    </row>
    <row r="51" spans="2:21" ht="21.65" customHeight="1" x14ac:dyDescent="0.55000000000000004">
      <c r="B51" s="80" t="s">
        <v>43</v>
      </c>
      <c r="C51" s="70" t="s">
        <v>80</v>
      </c>
      <c r="D51" s="71"/>
      <c r="E51" s="72"/>
      <c r="F51" s="123" t="s">
        <v>86</v>
      </c>
      <c r="G51" s="71"/>
      <c r="H51" s="71"/>
      <c r="I51" s="71"/>
      <c r="J51" s="72"/>
      <c r="K51" s="80"/>
      <c r="L51" s="80" t="s">
        <v>77</v>
      </c>
      <c r="M51" s="52" t="s">
        <v>5</v>
      </c>
      <c r="N51" s="52" t="s">
        <v>6</v>
      </c>
      <c r="O51" s="52" t="s">
        <v>7</v>
      </c>
      <c r="P51" s="52" t="s">
        <v>8</v>
      </c>
      <c r="Q51" s="52" t="s">
        <v>9</v>
      </c>
      <c r="R51" s="52" t="s">
        <v>10</v>
      </c>
      <c r="S51" s="52" t="s">
        <v>11</v>
      </c>
      <c r="T51" s="32"/>
      <c r="U51" s="3"/>
    </row>
    <row r="52" spans="2:21" ht="22.5" x14ac:dyDescent="0.55000000000000004">
      <c r="B52" s="80"/>
      <c r="C52" s="70"/>
      <c r="D52" s="71"/>
      <c r="E52" s="72"/>
      <c r="F52" s="70"/>
      <c r="G52" s="71"/>
      <c r="H52" s="71"/>
      <c r="I52" s="71"/>
      <c r="J52" s="72"/>
      <c r="K52" s="80"/>
      <c r="L52" s="80"/>
      <c r="M52" s="51">
        <f t="shared" ref="M52:R52" si="4">ROUND(M80/M44*100,1)</f>
        <v>4.9000000000000004</v>
      </c>
      <c r="N52" s="51">
        <f t="shared" si="4"/>
        <v>9.8000000000000007</v>
      </c>
      <c r="O52" s="51">
        <f t="shared" si="4"/>
        <v>9.8000000000000007</v>
      </c>
      <c r="P52" s="51">
        <f t="shared" si="4"/>
        <v>9.8000000000000007</v>
      </c>
      <c r="Q52" s="51">
        <f t="shared" si="4"/>
        <v>9.8000000000000007</v>
      </c>
      <c r="R52" s="51">
        <f t="shared" si="4"/>
        <v>9.8000000000000007</v>
      </c>
      <c r="S52" s="48"/>
      <c r="T52" s="32"/>
      <c r="U52" s="3"/>
    </row>
    <row r="53" spans="2:21" ht="22.5" x14ac:dyDescent="0.55000000000000004">
      <c r="B53" s="80"/>
      <c r="C53" s="70"/>
      <c r="D53" s="71"/>
      <c r="E53" s="72"/>
      <c r="F53" s="70"/>
      <c r="G53" s="71"/>
      <c r="H53" s="71"/>
      <c r="I53" s="71"/>
      <c r="J53" s="72"/>
      <c r="K53" s="80"/>
      <c r="L53" s="80"/>
      <c r="M53" s="42" t="s">
        <v>13</v>
      </c>
      <c r="N53" s="42" t="s">
        <v>14</v>
      </c>
      <c r="O53" s="42" t="s">
        <v>15</v>
      </c>
      <c r="P53" s="42" t="s">
        <v>16</v>
      </c>
      <c r="Q53" s="42" t="s">
        <v>17</v>
      </c>
      <c r="R53" s="42" t="s">
        <v>18</v>
      </c>
      <c r="S53" s="42" t="s">
        <v>19</v>
      </c>
      <c r="T53" s="42" t="s">
        <v>20</v>
      </c>
      <c r="U53" s="3"/>
    </row>
    <row r="54" spans="2:21" ht="23" thickBot="1" x14ac:dyDescent="0.6">
      <c r="B54" s="126"/>
      <c r="C54" s="120"/>
      <c r="D54" s="121"/>
      <c r="E54" s="122"/>
      <c r="F54" s="120"/>
      <c r="G54" s="121"/>
      <c r="H54" s="121"/>
      <c r="I54" s="121"/>
      <c r="J54" s="122"/>
      <c r="K54" s="126"/>
      <c r="L54" s="126"/>
      <c r="M54" s="134">
        <f t="shared" ref="M54:R54" si="5">ROUND(M82/M46*100,1)</f>
        <v>9.8000000000000007</v>
      </c>
      <c r="N54" s="134">
        <f t="shared" si="5"/>
        <v>9.8000000000000007</v>
      </c>
      <c r="O54" s="134">
        <f t="shared" si="5"/>
        <v>9.8000000000000007</v>
      </c>
      <c r="P54" s="134">
        <f t="shared" si="5"/>
        <v>9.8000000000000007</v>
      </c>
      <c r="Q54" s="134">
        <f t="shared" si="5"/>
        <v>7</v>
      </c>
      <c r="R54" s="134">
        <f t="shared" si="5"/>
        <v>0</v>
      </c>
      <c r="S54" s="135"/>
      <c r="T54" s="135"/>
      <c r="U54" s="3"/>
    </row>
    <row r="55" spans="2:21" ht="22.5" x14ac:dyDescent="0.55000000000000004">
      <c r="B55" s="80" t="s">
        <v>58</v>
      </c>
      <c r="C55" s="70" t="s">
        <v>89</v>
      </c>
      <c r="D55" s="71"/>
      <c r="E55" s="72"/>
      <c r="F55" s="123" t="s">
        <v>87</v>
      </c>
      <c r="G55" s="71"/>
      <c r="H55" s="71"/>
      <c r="I55" s="71"/>
      <c r="J55" s="72"/>
      <c r="K55" s="80" t="s">
        <v>21</v>
      </c>
      <c r="L55" s="80" t="s">
        <v>22</v>
      </c>
      <c r="M55" s="52" t="s">
        <v>5</v>
      </c>
      <c r="N55" s="52" t="s">
        <v>6</v>
      </c>
      <c r="O55" s="52" t="s">
        <v>7</v>
      </c>
      <c r="P55" s="52" t="s">
        <v>8</v>
      </c>
      <c r="Q55" s="52" t="s">
        <v>9</v>
      </c>
      <c r="R55" s="52" t="s">
        <v>10</v>
      </c>
      <c r="S55" s="52" t="s">
        <v>11</v>
      </c>
      <c r="T55" s="32"/>
      <c r="U55" s="3"/>
    </row>
    <row r="56" spans="2:21" ht="22.5" x14ac:dyDescent="0.55000000000000004">
      <c r="B56" s="80"/>
      <c r="C56" s="70"/>
      <c r="D56" s="71"/>
      <c r="E56" s="72"/>
      <c r="F56" s="70"/>
      <c r="G56" s="71"/>
      <c r="H56" s="71"/>
      <c r="I56" s="71"/>
      <c r="J56" s="72"/>
      <c r="K56" s="80"/>
      <c r="L56" s="80"/>
      <c r="M56" s="47">
        <f>ROUND(M40*M52/100,0)</f>
        <v>490</v>
      </c>
      <c r="N56" s="47">
        <f t="shared" ref="M56:R58" si="6">ROUND(N40*N52/100,0)</f>
        <v>980</v>
      </c>
      <c r="O56" s="47">
        <f t="shared" si="6"/>
        <v>980</v>
      </c>
      <c r="P56" s="47">
        <f t="shared" si="6"/>
        <v>980</v>
      </c>
      <c r="Q56" s="47">
        <f t="shared" si="6"/>
        <v>980</v>
      </c>
      <c r="R56" s="47">
        <f t="shared" si="6"/>
        <v>980</v>
      </c>
      <c r="S56" s="46">
        <f>SUM(M56:R56)</f>
        <v>5390</v>
      </c>
      <c r="T56" s="32"/>
      <c r="U56" s="3"/>
    </row>
    <row r="57" spans="2:21" ht="22.5" x14ac:dyDescent="0.55000000000000004">
      <c r="B57" s="80"/>
      <c r="C57" s="70"/>
      <c r="D57" s="71"/>
      <c r="E57" s="72"/>
      <c r="F57" s="70"/>
      <c r="G57" s="71"/>
      <c r="H57" s="71"/>
      <c r="I57" s="71"/>
      <c r="J57" s="72"/>
      <c r="K57" s="80"/>
      <c r="L57" s="80"/>
      <c r="M57" s="42" t="s">
        <v>13</v>
      </c>
      <c r="N57" s="42" t="s">
        <v>14</v>
      </c>
      <c r="O57" s="42" t="s">
        <v>15</v>
      </c>
      <c r="P57" s="42" t="s">
        <v>16</v>
      </c>
      <c r="Q57" s="42" t="s">
        <v>17</v>
      </c>
      <c r="R57" s="42" t="s">
        <v>18</v>
      </c>
      <c r="S57" s="42" t="s">
        <v>19</v>
      </c>
      <c r="T57" s="42" t="s">
        <v>20</v>
      </c>
      <c r="U57" s="3"/>
    </row>
    <row r="58" spans="2:21" ht="23" thickBot="1" x14ac:dyDescent="0.6">
      <c r="B58" s="126"/>
      <c r="C58" s="120"/>
      <c r="D58" s="121"/>
      <c r="E58" s="122"/>
      <c r="F58" s="120"/>
      <c r="G58" s="121"/>
      <c r="H58" s="121"/>
      <c r="I58" s="121"/>
      <c r="J58" s="122"/>
      <c r="K58" s="126"/>
      <c r="L58" s="126"/>
      <c r="M58" s="127">
        <f t="shared" si="6"/>
        <v>980</v>
      </c>
      <c r="N58" s="127">
        <f t="shared" si="6"/>
        <v>980</v>
      </c>
      <c r="O58" s="127">
        <f t="shared" si="6"/>
        <v>980</v>
      </c>
      <c r="P58" s="127">
        <f t="shared" si="6"/>
        <v>980</v>
      </c>
      <c r="Q58" s="127">
        <f t="shared" si="6"/>
        <v>700</v>
      </c>
      <c r="R58" s="127"/>
      <c r="S58" s="128">
        <f>SUM(M58:R58)</f>
        <v>4620</v>
      </c>
      <c r="T58" s="128">
        <f>S56+S58</f>
        <v>10010</v>
      </c>
      <c r="U58" s="3"/>
    </row>
    <row r="59" spans="2:21" ht="22.5" x14ac:dyDescent="0.55000000000000004">
      <c r="B59" s="80" t="s">
        <v>59</v>
      </c>
      <c r="C59" s="70" t="s">
        <v>88</v>
      </c>
      <c r="D59" s="71"/>
      <c r="E59" s="72"/>
      <c r="F59" s="123" t="s">
        <v>81</v>
      </c>
      <c r="G59" s="71"/>
      <c r="H59" s="71"/>
      <c r="I59" s="71"/>
      <c r="J59" s="72"/>
      <c r="K59" s="80" t="s">
        <v>21</v>
      </c>
      <c r="L59" s="80" t="s">
        <v>22</v>
      </c>
      <c r="M59" s="52" t="s">
        <v>5</v>
      </c>
      <c r="N59" s="52" t="s">
        <v>6</v>
      </c>
      <c r="O59" s="52" t="s">
        <v>7</v>
      </c>
      <c r="P59" s="52" t="s">
        <v>8</v>
      </c>
      <c r="Q59" s="52" t="s">
        <v>9</v>
      </c>
      <c r="R59" s="52" t="s">
        <v>10</v>
      </c>
      <c r="S59" s="52" t="s">
        <v>11</v>
      </c>
      <c r="T59" s="32"/>
      <c r="U59" s="3"/>
    </row>
    <row r="60" spans="2:21" ht="22.5" x14ac:dyDescent="0.55000000000000004">
      <c r="B60" s="80"/>
      <c r="C60" s="70"/>
      <c r="D60" s="71"/>
      <c r="E60" s="72"/>
      <c r="F60" s="70"/>
      <c r="G60" s="71"/>
      <c r="H60" s="71"/>
      <c r="I60" s="71"/>
      <c r="J60" s="72"/>
      <c r="K60" s="80"/>
      <c r="L60" s="80"/>
      <c r="M60" s="46"/>
      <c r="N60" s="46"/>
      <c r="O60" s="46"/>
      <c r="P60" s="46"/>
      <c r="Q60" s="46"/>
      <c r="R60" s="46"/>
      <c r="S60" s="46">
        <f>SUM(M60:R60)</f>
        <v>0</v>
      </c>
      <c r="T60" s="32"/>
      <c r="U60" s="3"/>
    </row>
    <row r="61" spans="2:21" ht="22.5" x14ac:dyDescent="0.55000000000000004">
      <c r="B61" s="80"/>
      <c r="C61" s="70"/>
      <c r="D61" s="71"/>
      <c r="E61" s="72"/>
      <c r="F61" s="70"/>
      <c r="G61" s="71"/>
      <c r="H61" s="71"/>
      <c r="I61" s="71"/>
      <c r="J61" s="72"/>
      <c r="K61" s="80"/>
      <c r="L61" s="80"/>
      <c r="M61" s="42" t="s">
        <v>13</v>
      </c>
      <c r="N61" s="42" t="s">
        <v>14</v>
      </c>
      <c r="O61" s="42" t="s">
        <v>15</v>
      </c>
      <c r="P61" s="42" t="s">
        <v>16</v>
      </c>
      <c r="Q61" s="42" t="s">
        <v>17</v>
      </c>
      <c r="R61" s="42" t="s">
        <v>18</v>
      </c>
      <c r="S61" s="42" t="s">
        <v>19</v>
      </c>
      <c r="T61" s="42" t="s">
        <v>20</v>
      </c>
      <c r="U61" s="3"/>
    </row>
    <row r="62" spans="2:21" ht="23" thickBot="1" x14ac:dyDescent="0.6">
      <c r="B62" s="126"/>
      <c r="C62" s="120"/>
      <c r="D62" s="121"/>
      <c r="E62" s="122"/>
      <c r="F62" s="120"/>
      <c r="G62" s="121"/>
      <c r="H62" s="121"/>
      <c r="I62" s="121"/>
      <c r="J62" s="122"/>
      <c r="K62" s="126"/>
      <c r="L62" s="126"/>
      <c r="M62" s="128"/>
      <c r="N62" s="128"/>
      <c r="O62" s="128"/>
      <c r="P62" s="128"/>
      <c r="Q62" s="128">
        <v>-10</v>
      </c>
      <c r="R62" s="128"/>
      <c r="S62" s="128">
        <f>SUM(M62:R62)</f>
        <v>-10</v>
      </c>
      <c r="T62" s="128">
        <f>S60+S62</f>
        <v>-10</v>
      </c>
      <c r="U62" s="3"/>
    </row>
    <row r="63" spans="2:21" ht="22.5" x14ac:dyDescent="0.55000000000000004">
      <c r="B63" s="136" t="s">
        <v>64</v>
      </c>
      <c r="C63" s="97" t="s">
        <v>90</v>
      </c>
      <c r="D63" s="98"/>
      <c r="E63" s="99"/>
      <c r="F63" s="100" t="s">
        <v>91</v>
      </c>
      <c r="G63" s="98"/>
      <c r="H63" s="98"/>
      <c r="I63" s="98"/>
      <c r="J63" s="99"/>
      <c r="K63" s="136" t="s">
        <v>21</v>
      </c>
      <c r="L63" s="136" t="s">
        <v>22</v>
      </c>
      <c r="M63" s="137" t="s">
        <v>5</v>
      </c>
      <c r="N63" s="137" t="s">
        <v>6</v>
      </c>
      <c r="O63" s="137" t="s">
        <v>7</v>
      </c>
      <c r="P63" s="137" t="s">
        <v>8</v>
      </c>
      <c r="Q63" s="137" t="s">
        <v>9</v>
      </c>
      <c r="R63" s="137" t="s">
        <v>10</v>
      </c>
      <c r="S63" s="137" t="s">
        <v>11</v>
      </c>
      <c r="T63" s="138"/>
      <c r="U63" s="3"/>
    </row>
    <row r="64" spans="2:21" ht="22.5" x14ac:dyDescent="0.55000000000000004">
      <c r="B64" s="80"/>
      <c r="C64" s="70"/>
      <c r="D64" s="71"/>
      <c r="E64" s="72"/>
      <c r="F64" s="70"/>
      <c r="G64" s="71"/>
      <c r="H64" s="71"/>
      <c r="I64" s="71"/>
      <c r="J64" s="72"/>
      <c r="K64" s="80"/>
      <c r="L64" s="80"/>
      <c r="M64" s="38">
        <f>M56+M60</f>
        <v>490</v>
      </c>
      <c r="N64" s="38">
        <f t="shared" ref="N64:R66" si="7">N56+N60</f>
        <v>980</v>
      </c>
      <c r="O64" s="38">
        <f t="shared" si="7"/>
        <v>980</v>
      </c>
      <c r="P64" s="38">
        <f t="shared" si="7"/>
        <v>980</v>
      </c>
      <c r="Q64" s="38">
        <f t="shared" si="7"/>
        <v>980</v>
      </c>
      <c r="R64" s="38">
        <f t="shared" si="7"/>
        <v>980</v>
      </c>
      <c r="S64" s="46">
        <f>SUM(M64:R64)</f>
        <v>5390</v>
      </c>
      <c r="T64" s="32"/>
      <c r="U64" s="3"/>
    </row>
    <row r="65" spans="2:21" ht="22.5" x14ac:dyDescent="0.55000000000000004">
      <c r="B65" s="80"/>
      <c r="C65" s="70"/>
      <c r="D65" s="71"/>
      <c r="E65" s="72"/>
      <c r="F65" s="70"/>
      <c r="G65" s="71"/>
      <c r="H65" s="71"/>
      <c r="I65" s="71"/>
      <c r="J65" s="72"/>
      <c r="K65" s="80"/>
      <c r="L65" s="80"/>
      <c r="M65" s="42" t="s">
        <v>13</v>
      </c>
      <c r="N65" s="42" t="s">
        <v>14</v>
      </c>
      <c r="O65" s="42" t="s">
        <v>15</v>
      </c>
      <c r="P65" s="42" t="s">
        <v>16</v>
      </c>
      <c r="Q65" s="42" t="s">
        <v>17</v>
      </c>
      <c r="R65" s="42" t="s">
        <v>18</v>
      </c>
      <c r="S65" s="42" t="s">
        <v>19</v>
      </c>
      <c r="T65" s="42" t="s">
        <v>20</v>
      </c>
      <c r="U65" s="3"/>
    </row>
    <row r="66" spans="2:21" ht="23" thickBot="1" x14ac:dyDescent="0.6">
      <c r="B66" s="126"/>
      <c r="C66" s="120"/>
      <c r="D66" s="121"/>
      <c r="E66" s="122"/>
      <c r="F66" s="120"/>
      <c r="G66" s="121"/>
      <c r="H66" s="121"/>
      <c r="I66" s="121"/>
      <c r="J66" s="122"/>
      <c r="K66" s="126"/>
      <c r="L66" s="126"/>
      <c r="M66" s="133">
        <f>M58+M62</f>
        <v>980</v>
      </c>
      <c r="N66" s="133">
        <f t="shared" si="7"/>
        <v>980</v>
      </c>
      <c r="O66" s="133">
        <f t="shared" si="7"/>
        <v>980</v>
      </c>
      <c r="P66" s="133">
        <f t="shared" si="7"/>
        <v>980</v>
      </c>
      <c r="Q66" s="133">
        <f t="shared" si="7"/>
        <v>690</v>
      </c>
      <c r="R66" s="133">
        <f t="shared" si="7"/>
        <v>0</v>
      </c>
      <c r="S66" s="128">
        <f>SUM(M66:R66)</f>
        <v>4610</v>
      </c>
      <c r="T66" s="128">
        <f>S64+S66</f>
        <v>10000</v>
      </c>
      <c r="U66" s="3"/>
    </row>
    <row r="67" spans="2:21" ht="22.5" x14ac:dyDescent="0.55000000000000004">
      <c r="B67" s="80" t="s">
        <v>60</v>
      </c>
      <c r="C67" s="70" t="s">
        <v>83</v>
      </c>
      <c r="D67" s="71"/>
      <c r="E67" s="72"/>
      <c r="F67" s="123" t="s">
        <v>81</v>
      </c>
      <c r="G67" s="71"/>
      <c r="H67" s="71"/>
      <c r="I67" s="71"/>
      <c r="J67" s="72"/>
      <c r="K67" s="80" t="s">
        <v>21</v>
      </c>
      <c r="L67" s="80" t="s">
        <v>22</v>
      </c>
      <c r="M67" s="52" t="s">
        <v>5</v>
      </c>
      <c r="N67" s="52" t="s">
        <v>6</v>
      </c>
      <c r="O67" s="52" t="s">
        <v>7</v>
      </c>
      <c r="P67" s="52" t="s">
        <v>8</v>
      </c>
      <c r="Q67" s="52" t="s">
        <v>9</v>
      </c>
      <c r="R67" s="52" t="s">
        <v>10</v>
      </c>
      <c r="S67" s="52" t="s">
        <v>11</v>
      </c>
      <c r="T67" s="32"/>
      <c r="U67" s="3"/>
    </row>
    <row r="68" spans="2:21" ht="22.5" x14ac:dyDescent="0.55000000000000004">
      <c r="B68" s="80"/>
      <c r="C68" s="70"/>
      <c r="D68" s="71"/>
      <c r="E68" s="72"/>
      <c r="F68" s="70"/>
      <c r="G68" s="71"/>
      <c r="H68" s="71"/>
      <c r="I68" s="71"/>
      <c r="J68" s="72"/>
      <c r="K68" s="80"/>
      <c r="L68" s="80"/>
      <c r="M68" s="46">
        <v>200</v>
      </c>
      <c r="N68" s="46">
        <v>400</v>
      </c>
      <c r="O68" s="46">
        <v>400</v>
      </c>
      <c r="P68" s="46">
        <v>400</v>
      </c>
      <c r="Q68" s="46">
        <v>400</v>
      </c>
      <c r="R68" s="46">
        <v>400</v>
      </c>
      <c r="S68" s="46">
        <f>SUM(M68:R68)</f>
        <v>2200</v>
      </c>
      <c r="T68" s="32"/>
      <c r="U68" s="3"/>
    </row>
    <row r="69" spans="2:21" ht="22.5" x14ac:dyDescent="0.55000000000000004">
      <c r="B69" s="80"/>
      <c r="C69" s="70"/>
      <c r="D69" s="71"/>
      <c r="E69" s="72"/>
      <c r="F69" s="70"/>
      <c r="G69" s="71"/>
      <c r="H69" s="71"/>
      <c r="I69" s="71"/>
      <c r="J69" s="72"/>
      <c r="K69" s="80"/>
      <c r="L69" s="80"/>
      <c r="M69" s="42" t="s">
        <v>13</v>
      </c>
      <c r="N69" s="42" t="s">
        <v>14</v>
      </c>
      <c r="O69" s="42" t="s">
        <v>15</v>
      </c>
      <c r="P69" s="42" t="s">
        <v>16</v>
      </c>
      <c r="Q69" s="42" t="s">
        <v>17</v>
      </c>
      <c r="R69" s="42" t="s">
        <v>18</v>
      </c>
      <c r="S69" s="42" t="s">
        <v>19</v>
      </c>
      <c r="T69" s="42" t="s">
        <v>20</v>
      </c>
      <c r="U69" s="3"/>
    </row>
    <row r="70" spans="2:21" ht="23" thickBot="1" x14ac:dyDescent="0.6">
      <c r="B70" s="126"/>
      <c r="C70" s="120"/>
      <c r="D70" s="121"/>
      <c r="E70" s="122"/>
      <c r="F70" s="120"/>
      <c r="G70" s="121"/>
      <c r="H70" s="121"/>
      <c r="I70" s="121"/>
      <c r="J70" s="122"/>
      <c r="K70" s="126"/>
      <c r="L70" s="126"/>
      <c r="M70" s="128">
        <v>400</v>
      </c>
      <c r="N70" s="128">
        <v>400</v>
      </c>
      <c r="O70" s="128">
        <v>400</v>
      </c>
      <c r="P70" s="128">
        <v>400</v>
      </c>
      <c r="Q70" s="128">
        <v>300</v>
      </c>
      <c r="R70" s="128"/>
      <c r="S70" s="128">
        <f>SUM(M70:R70)</f>
        <v>1900</v>
      </c>
      <c r="T70" s="128">
        <f>S68+S70</f>
        <v>4100</v>
      </c>
      <c r="U70" s="3"/>
    </row>
    <row r="71" spans="2:21" ht="21.65" customHeight="1" x14ac:dyDescent="0.55000000000000004">
      <c r="B71" s="80" t="s">
        <v>92</v>
      </c>
      <c r="C71" s="70" t="s">
        <v>84</v>
      </c>
      <c r="D71" s="71"/>
      <c r="E71" s="72"/>
      <c r="F71" s="123" t="s">
        <v>81</v>
      </c>
      <c r="G71" s="71"/>
      <c r="H71" s="71"/>
      <c r="I71" s="71"/>
      <c r="J71" s="72"/>
      <c r="K71" s="80" t="s">
        <v>21</v>
      </c>
      <c r="L71" s="80" t="s">
        <v>22</v>
      </c>
      <c r="M71" s="52" t="s">
        <v>5</v>
      </c>
      <c r="N71" s="52" t="s">
        <v>6</v>
      </c>
      <c r="O71" s="52" t="s">
        <v>7</v>
      </c>
      <c r="P71" s="52" t="s">
        <v>8</v>
      </c>
      <c r="Q71" s="52" t="s">
        <v>9</v>
      </c>
      <c r="R71" s="52" t="s">
        <v>10</v>
      </c>
      <c r="S71" s="52" t="s">
        <v>11</v>
      </c>
      <c r="T71" s="32"/>
      <c r="U71" s="3"/>
    </row>
    <row r="72" spans="2:21" ht="22.5" x14ac:dyDescent="0.55000000000000004">
      <c r="B72" s="80"/>
      <c r="C72" s="70"/>
      <c r="D72" s="71"/>
      <c r="E72" s="72"/>
      <c r="F72" s="70"/>
      <c r="G72" s="71"/>
      <c r="H72" s="71"/>
      <c r="I72" s="71"/>
      <c r="J72" s="72"/>
      <c r="K72" s="80"/>
      <c r="L72" s="80"/>
      <c r="M72" s="46">
        <v>100</v>
      </c>
      <c r="N72" s="46">
        <v>200</v>
      </c>
      <c r="O72" s="46">
        <v>200</v>
      </c>
      <c r="P72" s="46">
        <v>200</v>
      </c>
      <c r="Q72" s="46">
        <v>200</v>
      </c>
      <c r="R72" s="46">
        <v>200</v>
      </c>
      <c r="S72" s="46">
        <f>SUM(M72:R72)</f>
        <v>1100</v>
      </c>
      <c r="T72" s="32"/>
      <c r="U72" s="3"/>
    </row>
    <row r="73" spans="2:21" ht="22.5" x14ac:dyDescent="0.55000000000000004">
      <c r="B73" s="80"/>
      <c r="C73" s="70"/>
      <c r="D73" s="71"/>
      <c r="E73" s="72"/>
      <c r="F73" s="70"/>
      <c r="G73" s="71"/>
      <c r="H73" s="71"/>
      <c r="I73" s="71"/>
      <c r="J73" s="72"/>
      <c r="K73" s="80"/>
      <c r="L73" s="80"/>
      <c r="M73" s="42" t="s">
        <v>13</v>
      </c>
      <c r="N73" s="42" t="s">
        <v>14</v>
      </c>
      <c r="O73" s="42" t="s">
        <v>15</v>
      </c>
      <c r="P73" s="42" t="s">
        <v>16</v>
      </c>
      <c r="Q73" s="42" t="s">
        <v>17</v>
      </c>
      <c r="R73" s="42" t="s">
        <v>18</v>
      </c>
      <c r="S73" s="42" t="s">
        <v>19</v>
      </c>
      <c r="T73" s="42" t="s">
        <v>20</v>
      </c>
      <c r="U73" s="3"/>
    </row>
    <row r="74" spans="2:21" ht="23" thickBot="1" x14ac:dyDescent="0.6">
      <c r="B74" s="126"/>
      <c r="C74" s="120"/>
      <c r="D74" s="121"/>
      <c r="E74" s="122"/>
      <c r="F74" s="120"/>
      <c r="G74" s="121"/>
      <c r="H74" s="121"/>
      <c r="I74" s="121"/>
      <c r="J74" s="122"/>
      <c r="K74" s="126"/>
      <c r="L74" s="126"/>
      <c r="M74" s="128">
        <v>200</v>
      </c>
      <c r="N74" s="128">
        <v>200</v>
      </c>
      <c r="O74" s="128">
        <v>200</v>
      </c>
      <c r="P74" s="128">
        <v>200</v>
      </c>
      <c r="Q74" s="128">
        <v>150</v>
      </c>
      <c r="R74" s="128"/>
      <c r="S74" s="128">
        <f>SUM(M74:R74)</f>
        <v>950</v>
      </c>
      <c r="T74" s="128">
        <f>S72+S74</f>
        <v>2050</v>
      </c>
      <c r="U74" s="3"/>
    </row>
    <row r="75" spans="2:21" ht="22.5" x14ac:dyDescent="0.55000000000000004">
      <c r="B75" s="80" t="s">
        <v>62</v>
      </c>
      <c r="C75" s="70" t="s">
        <v>85</v>
      </c>
      <c r="D75" s="71"/>
      <c r="E75" s="72"/>
      <c r="F75" s="123" t="s">
        <v>54</v>
      </c>
      <c r="G75" s="71"/>
      <c r="H75" s="71"/>
      <c r="I75" s="71"/>
      <c r="J75" s="72"/>
      <c r="K75" s="80" t="s">
        <v>21</v>
      </c>
      <c r="L75" s="80" t="s">
        <v>22</v>
      </c>
      <c r="M75" s="52" t="s">
        <v>5</v>
      </c>
      <c r="N75" s="52" t="s">
        <v>6</v>
      </c>
      <c r="O75" s="52" t="s">
        <v>7</v>
      </c>
      <c r="P75" s="52" t="s">
        <v>8</v>
      </c>
      <c r="Q75" s="52" t="s">
        <v>9</v>
      </c>
      <c r="R75" s="52" t="s">
        <v>10</v>
      </c>
      <c r="S75" s="52" t="s">
        <v>11</v>
      </c>
      <c r="T75" s="32"/>
      <c r="U75" s="3"/>
    </row>
    <row r="76" spans="2:21" ht="22.5" x14ac:dyDescent="0.55000000000000004">
      <c r="B76" s="80"/>
      <c r="C76" s="70"/>
      <c r="D76" s="71"/>
      <c r="E76" s="72"/>
      <c r="F76" s="70"/>
      <c r="G76" s="71"/>
      <c r="H76" s="71"/>
      <c r="I76" s="71"/>
      <c r="J76" s="72"/>
      <c r="K76" s="80"/>
      <c r="L76" s="80"/>
      <c r="M76" s="46">
        <v>45</v>
      </c>
      <c r="N76" s="46">
        <v>85</v>
      </c>
      <c r="O76" s="46">
        <v>85</v>
      </c>
      <c r="P76" s="46">
        <v>85</v>
      </c>
      <c r="Q76" s="46">
        <v>85</v>
      </c>
      <c r="R76" s="46">
        <v>85</v>
      </c>
      <c r="S76" s="46">
        <f>SUM(M76:R76)</f>
        <v>470</v>
      </c>
      <c r="T76" s="32"/>
      <c r="U76" s="3"/>
    </row>
    <row r="77" spans="2:21" ht="22.5" x14ac:dyDescent="0.55000000000000004">
      <c r="B77" s="80"/>
      <c r="C77" s="70"/>
      <c r="D77" s="71"/>
      <c r="E77" s="72"/>
      <c r="F77" s="70"/>
      <c r="G77" s="71"/>
      <c r="H77" s="71"/>
      <c r="I77" s="71"/>
      <c r="J77" s="72"/>
      <c r="K77" s="80"/>
      <c r="L77" s="80"/>
      <c r="M77" s="42" t="s">
        <v>13</v>
      </c>
      <c r="N77" s="42" t="s">
        <v>14</v>
      </c>
      <c r="O77" s="42" t="s">
        <v>15</v>
      </c>
      <c r="P77" s="42" t="s">
        <v>16</v>
      </c>
      <c r="Q77" s="42" t="s">
        <v>17</v>
      </c>
      <c r="R77" s="42" t="s">
        <v>18</v>
      </c>
      <c r="S77" s="42" t="s">
        <v>19</v>
      </c>
      <c r="T77" s="42" t="s">
        <v>20</v>
      </c>
      <c r="U77" s="3"/>
    </row>
    <row r="78" spans="2:21" ht="23" thickBot="1" x14ac:dyDescent="0.6">
      <c r="B78" s="126"/>
      <c r="C78" s="120"/>
      <c r="D78" s="121"/>
      <c r="E78" s="122"/>
      <c r="F78" s="120"/>
      <c r="G78" s="121"/>
      <c r="H78" s="121"/>
      <c r="I78" s="121"/>
      <c r="J78" s="122"/>
      <c r="K78" s="126"/>
      <c r="L78" s="126"/>
      <c r="M78" s="128">
        <v>85</v>
      </c>
      <c r="N78" s="128">
        <v>85</v>
      </c>
      <c r="O78" s="128">
        <v>85</v>
      </c>
      <c r="P78" s="128">
        <v>85</v>
      </c>
      <c r="Q78" s="128">
        <v>40</v>
      </c>
      <c r="R78" s="128"/>
      <c r="S78" s="128">
        <f>SUM(M78:R78)</f>
        <v>380</v>
      </c>
      <c r="T78" s="128">
        <f>S76+S78</f>
        <v>850</v>
      </c>
      <c r="U78" s="3"/>
    </row>
    <row r="79" spans="2:21" ht="22.5" x14ac:dyDescent="0.55000000000000004">
      <c r="B79" s="80" t="s">
        <v>44</v>
      </c>
      <c r="C79" s="70" t="s">
        <v>82</v>
      </c>
      <c r="D79" s="71"/>
      <c r="E79" s="72"/>
      <c r="F79" s="123" t="s">
        <v>93</v>
      </c>
      <c r="G79" s="71"/>
      <c r="H79" s="71"/>
      <c r="I79" s="71"/>
      <c r="J79" s="72"/>
      <c r="K79" s="80" t="s">
        <v>21</v>
      </c>
      <c r="L79" s="80" t="s">
        <v>22</v>
      </c>
      <c r="M79" s="52" t="s">
        <v>5</v>
      </c>
      <c r="N79" s="52" t="s">
        <v>6</v>
      </c>
      <c r="O79" s="52" t="s">
        <v>7</v>
      </c>
      <c r="P79" s="52" t="s">
        <v>8</v>
      </c>
      <c r="Q79" s="52" t="s">
        <v>9</v>
      </c>
      <c r="R79" s="52" t="s">
        <v>10</v>
      </c>
      <c r="S79" s="52" t="s">
        <v>11</v>
      </c>
      <c r="T79" s="32"/>
      <c r="U79" s="3"/>
    </row>
    <row r="80" spans="2:21" ht="22.5" x14ac:dyDescent="0.55000000000000004">
      <c r="B80" s="80"/>
      <c r="C80" s="70"/>
      <c r="D80" s="71"/>
      <c r="E80" s="72"/>
      <c r="F80" s="70"/>
      <c r="G80" s="71"/>
      <c r="H80" s="71"/>
      <c r="I80" s="71"/>
      <c r="J80" s="72"/>
      <c r="K80" s="80"/>
      <c r="L80" s="80"/>
      <c r="M80" s="47">
        <f>M68+M72+M76</f>
        <v>345</v>
      </c>
      <c r="N80" s="47">
        <f t="shared" ref="N80:R82" si="8">N68+N72+N76</f>
        <v>685</v>
      </c>
      <c r="O80" s="47">
        <f t="shared" si="8"/>
        <v>685</v>
      </c>
      <c r="P80" s="47">
        <f t="shared" si="8"/>
        <v>685</v>
      </c>
      <c r="Q80" s="47">
        <f t="shared" si="8"/>
        <v>685</v>
      </c>
      <c r="R80" s="47">
        <f t="shared" si="8"/>
        <v>685</v>
      </c>
      <c r="S80" s="46">
        <f>SUM(M80:R80)</f>
        <v>3770</v>
      </c>
      <c r="T80" s="32"/>
      <c r="U80" s="3"/>
    </row>
    <row r="81" spans="1:21" ht="22.5" x14ac:dyDescent="0.55000000000000004">
      <c r="B81" s="80"/>
      <c r="C81" s="70"/>
      <c r="D81" s="71"/>
      <c r="E81" s="72"/>
      <c r="F81" s="70"/>
      <c r="G81" s="71"/>
      <c r="H81" s="71"/>
      <c r="I81" s="71"/>
      <c r="J81" s="72"/>
      <c r="K81" s="80"/>
      <c r="L81" s="80"/>
      <c r="M81" s="42" t="s">
        <v>13</v>
      </c>
      <c r="N81" s="42" t="s">
        <v>14</v>
      </c>
      <c r="O81" s="42" t="s">
        <v>15</v>
      </c>
      <c r="P81" s="42" t="s">
        <v>16</v>
      </c>
      <c r="Q81" s="42" t="s">
        <v>17</v>
      </c>
      <c r="R81" s="42" t="s">
        <v>18</v>
      </c>
      <c r="S81" s="42" t="s">
        <v>19</v>
      </c>
      <c r="T81" s="42" t="s">
        <v>20</v>
      </c>
      <c r="U81" s="3"/>
    </row>
    <row r="82" spans="1:21" ht="23" thickBot="1" x14ac:dyDescent="0.6">
      <c r="B82" s="126"/>
      <c r="C82" s="120"/>
      <c r="D82" s="121"/>
      <c r="E82" s="122"/>
      <c r="F82" s="120"/>
      <c r="G82" s="121"/>
      <c r="H82" s="121"/>
      <c r="I82" s="121"/>
      <c r="J82" s="122"/>
      <c r="K82" s="126"/>
      <c r="L82" s="126"/>
      <c r="M82" s="127">
        <f>M70+M74+M78</f>
        <v>685</v>
      </c>
      <c r="N82" s="127">
        <f t="shared" si="8"/>
        <v>685</v>
      </c>
      <c r="O82" s="127">
        <f t="shared" si="8"/>
        <v>685</v>
      </c>
      <c r="P82" s="127">
        <f t="shared" si="8"/>
        <v>685</v>
      </c>
      <c r="Q82" s="127">
        <f t="shared" si="8"/>
        <v>490</v>
      </c>
      <c r="R82" s="127">
        <f t="shared" si="8"/>
        <v>0</v>
      </c>
      <c r="S82" s="128">
        <f>SUM(M82:R82)</f>
        <v>3230</v>
      </c>
      <c r="T82" s="128">
        <f>S80+S82</f>
        <v>7000</v>
      </c>
      <c r="U82" s="3"/>
    </row>
    <row r="83" spans="1:21" ht="22.5" x14ac:dyDescent="0.55000000000000004">
      <c r="B83" s="80" t="s">
        <v>94</v>
      </c>
      <c r="C83" s="70" t="s">
        <v>97</v>
      </c>
      <c r="D83" s="71"/>
      <c r="E83" s="72"/>
      <c r="F83" s="123" t="s">
        <v>95</v>
      </c>
      <c r="G83" s="71"/>
      <c r="H83" s="71"/>
      <c r="I83" s="71"/>
      <c r="J83" s="72"/>
      <c r="K83" s="80" t="s">
        <v>21</v>
      </c>
      <c r="L83" s="80" t="s">
        <v>22</v>
      </c>
      <c r="M83" s="52" t="s">
        <v>5</v>
      </c>
      <c r="N83" s="52" t="s">
        <v>6</v>
      </c>
      <c r="O83" s="52" t="s">
        <v>7</v>
      </c>
      <c r="P83" s="52" t="s">
        <v>8</v>
      </c>
      <c r="Q83" s="52" t="s">
        <v>9</v>
      </c>
      <c r="R83" s="52" t="s">
        <v>10</v>
      </c>
      <c r="S83" s="52" t="s">
        <v>11</v>
      </c>
      <c r="T83" s="32"/>
      <c r="U83" s="3"/>
    </row>
    <row r="84" spans="1:21" ht="22.5" x14ac:dyDescent="0.55000000000000004">
      <c r="B84" s="80"/>
      <c r="C84" s="70"/>
      <c r="D84" s="71"/>
      <c r="E84" s="72"/>
      <c r="F84" s="70"/>
      <c r="G84" s="71"/>
      <c r="H84" s="71"/>
      <c r="I84" s="71"/>
      <c r="J84" s="72"/>
      <c r="K84" s="80"/>
      <c r="L84" s="80"/>
      <c r="M84" s="47">
        <f>M56-M80</f>
        <v>145</v>
      </c>
      <c r="N84" s="47">
        <f t="shared" ref="M84:R86" si="9">N56-N80</f>
        <v>295</v>
      </c>
      <c r="O84" s="47">
        <f t="shared" si="9"/>
        <v>295</v>
      </c>
      <c r="P84" s="47">
        <f t="shared" si="9"/>
        <v>295</v>
      </c>
      <c r="Q84" s="47">
        <f t="shared" si="9"/>
        <v>295</v>
      </c>
      <c r="R84" s="47">
        <f t="shared" si="9"/>
        <v>295</v>
      </c>
      <c r="S84" s="46">
        <f>SUM(M84:R84)</f>
        <v>1620</v>
      </c>
      <c r="T84" s="32"/>
      <c r="U84" s="3"/>
    </row>
    <row r="85" spans="1:21" ht="22.5" x14ac:dyDescent="0.55000000000000004">
      <c r="B85" s="80"/>
      <c r="C85" s="70"/>
      <c r="D85" s="71"/>
      <c r="E85" s="72"/>
      <c r="F85" s="70"/>
      <c r="G85" s="71"/>
      <c r="H85" s="71"/>
      <c r="I85" s="71"/>
      <c r="J85" s="72"/>
      <c r="K85" s="80"/>
      <c r="L85" s="80"/>
      <c r="M85" s="42" t="s">
        <v>13</v>
      </c>
      <c r="N85" s="42" t="s">
        <v>14</v>
      </c>
      <c r="O85" s="42" t="s">
        <v>15</v>
      </c>
      <c r="P85" s="42" t="s">
        <v>16</v>
      </c>
      <c r="Q85" s="42" t="s">
        <v>17</v>
      </c>
      <c r="R85" s="42" t="s">
        <v>18</v>
      </c>
      <c r="S85" s="42" t="s">
        <v>19</v>
      </c>
      <c r="T85" s="42" t="s">
        <v>20</v>
      </c>
      <c r="U85" s="3"/>
    </row>
    <row r="86" spans="1:21" ht="23" thickBot="1" x14ac:dyDescent="0.6">
      <c r="B86" s="126"/>
      <c r="C86" s="120"/>
      <c r="D86" s="121"/>
      <c r="E86" s="122"/>
      <c r="F86" s="120"/>
      <c r="G86" s="121"/>
      <c r="H86" s="121"/>
      <c r="I86" s="121"/>
      <c r="J86" s="122"/>
      <c r="K86" s="126"/>
      <c r="L86" s="126"/>
      <c r="M86" s="127">
        <f t="shared" si="9"/>
        <v>295</v>
      </c>
      <c r="N86" s="127">
        <f t="shared" si="9"/>
        <v>295</v>
      </c>
      <c r="O86" s="127">
        <f t="shared" si="9"/>
        <v>295</v>
      </c>
      <c r="P86" s="127">
        <f t="shared" si="9"/>
        <v>295</v>
      </c>
      <c r="Q86" s="127">
        <f t="shared" si="9"/>
        <v>210</v>
      </c>
      <c r="R86" s="127">
        <f t="shared" si="9"/>
        <v>0</v>
      </c>
      <c r="S86" s="128">
        <f>SUM(M86:R86)</f>
        <v>1390</v>
      </c>
      <c r="T86" s="128">
        <f>S84+S86</f>
        <v>3010</v>
      </c>
      <c r="U86" s="3"/>
    </row>
    <row r="87" spans="1:21" ht="22.5" x14ac:dyDescent="0.55000000000000004">
      <c r="B87" s="80" t="s">
        <v>96</v>
      </c>
      <c r="C87" s="70" t="s">
        <v>98</v>
      </c>
      <c r="D87" s="71"/>
      <c r="E87" s="72"/>
      <c r="F87" s="123" t="s">
        <v>99</v>
      </c>
      <c r="G87" s="71"/>
      <c r="H87" s="71"/>
      <c r="I87" s="71"/>
      <c r="J87" s="72"/>
      <c r="K87" s="80"/>
      <c r="L87" s="80" t="s">
        <v>55</v>
      </c>
      <c r="M87" s="52" t="s">
        <v>5</v>
      </c>
      <c r="N87" s="52" t="s">
        <v>6</v>
      </c>
      <c r="O87" s="52" t="s">
        <v>7</v>
      </c>
      <c r="P87" s="52" t="s">
        <v>8</v>
      </c>
      <c r="Q87" s="52" t="s">
        <v>9</v>
      </c>
      <c r="R87" s="52" t="s">
        <v>10</v>
      </c>
      <c r="S87" s="52" t="s">
        <v>11</v>
      </c>
      <c r="T87" s="32"/>
      <c r="U87" s="3"/>
    </row>
    <row r="88" spans="1:21" ht="22.5" x14ac:dyDescent="0.55000000000000004">
      <c r="B88" s="80"/>
      <c r="C88" s="70"/>
      <c r="D88" s="71"/>
      <c r="E88" s="72"/>
      <c r="F88" s="70"/>
      <c r="G88" s="71"/>
      <c r="H88" s="71"/>
      <c r="I88" s="71"/>
      <c r="J88" s="72"/>
      <c r="K88" s="80"/>
      <c r="L88" s="80"/>
      <c r="M88" s="51">
        <f t="shared" ref="M88:T90" si="10">IF(OR(M84=0,M84=""),"",ROUND(M80/M64*100,0))</f>
        <v>70</v>
      </c>
      <c r="N88" s="51">
        <f t="shared" si="10"/>
        <v>70</v>
      </c>
      <c r="O88" s="51">
        <f t="shared" si="10"/>
        <v>70</v>
      </c>
      <c r="P88" s="51">
        <f t="shared" si="10"/>
        <v>70</v>
      </c>
      <c r="Q88" s="51">
        <f t="shared" si="10"/>
        <v>70</v>
      </c>
      <c r="R88" s="51">
        <f t="shared" si="10"/>
        <v>70</v>
      </c>
      <c r="S88" s="51">
        <f t="shared" si="10"/>
        <v>70</v>
      </c>
      <c r="T88" s="32"/>
      <c r="U88" s="3"/>
    </row>
    <row r="89" spans="1:21" ht="22.5" x14ac:dyDescent="0.55000000000000004">
      <c r="B89" s="80"/>
      <c r="C89" s="70"/>
      <c r="D89" s="71"/>
      <c r="E89" s="72"/>
      <c r="F89" s="70"/>
      <c r="G89" s="71"/>
      <c r="H89" s="71"/>
      <c r="I89" s="71"/>
      <c r="J89" s="72"/>
      <c r="K89" s="80"/>
      <c r="L89" s="80"/>
      <c r="M89" s="42" t="s">
        <v>13</v>
      </c>
      <c r="N89" s="42" t="s">
        <v>14</v>
      </c>
      <c r="O89" s="42" t="s">
        <v>15</v>
      </c>
      <c r="P89" s="42" t="s">
        <v>16</v>
      </c>
      <c r="Q89" s="42" t="s">
        <v>17</v>
      </c>
      <c r="R89" s="42" t="s">
        <v>18</v>
      </c>
      <c r="S89" s="42" t="s">
        <v>19</v>
      </c>
      <c r="T89" s="42" t="s">
        <v>20</v>
      </c>
      <c r="U89" s="3"/>
    </row>
    <row r="90" spans="1:21" ht="22.5" x14ac:dyDescent="0.55000000000000004">
      <c r="B90" s="81"/>
      <c r="C90" s="73"/>
      <c r="D90" s="74"/>
      <c r="E90" s="75"/>
      <c r="F90" s="73"/>
      <c r="G90" s="74"/>
      <c r="H90" s="74"/>
      <c r="I90" s="74"/>
      <c r="J90" s="75"/>
      <c r="K90" s="81"/>
      <c r="L90" s="81"/>
      <c r="M90" s="51">
        <f t="shared" si="10"/>
        <v>70</v>
      </c>
      <c r="N90" s="51">
        <f t="shared" si="10"/>
        <v>70</v>
      </c>
      <c r="O90" s="51">
        <f t="shared" si="10"/>
        <v>70</v>
      </c>
      <c r="P90" s="51">
        <f t="shared" si="10"/>
        <v>70</v>
      </c>
      <c r="Q90" s="51">
        <f t="shared" si="10"/>
        <v>71</v>
      </c>
      <c r="R90" s="51" t="str">
        <f>IF(OR(R86=0,R86=""),"",ROUND(R82/R66*100,0))</f>
        <v/>
      </c>
      <c r="S90" s="51">
        <f t="shared" si="10"/>
        <v>70</v>
      </c>
      <c r="T90" s="51">
        <f t="shared" si="10"/>
        <v>70</v>
      </c>
      <c r="U90" s="3"/>
    </row>
    <row r="91" spans="1:21" x14ac:dyDescent="0.55000000000000004">
      <c r="A91" s="3"/>
      <c r="B91" s="3"/>
      <c r="C91" s="3"/>
      <c r="D91" s="3"/>
      <c r="E91" s="3"/>
      <c r="F91" s="3"/>
      <c r="G91" s="3"/>
      <c r="H91" s="3"/>
      <c r="I91" s="3"/>
      <c r="J91" s="3"/>
      <c r="K91" s="3"/>
      <c r="L91" s="3"/>
      <c r="M91" s="3"/>
      <c r="N91" s="3"/>
      <c r="O91" s="3"/>
      <c r="P91" s="3"/>
      <c r="Q91" s="3"/>
      <c r="R91" s="3"/>
      <c r="S91" s="3"/>
      <c r="T91" s="3"/>
      <c r="U91" s="3"/>
    </row>
  </sheetData>
  <mergeCells count="105">
    <mergeCell ref="K27:K30"/>
    <mergeCell ref="L27:L30"/>
    <mergeCell ref="K31:K34"/>
    <mergeCell ref="L31:L34"/>
    <mergeCell ref="K35:K38"/>
    <mergeCell ref="L35:L38"/>
    <mergeCell ref="B63:B66"/>
    <mergeCell ref="C63:E66"/>
    <mergeCell ref="F63:J66"/>
    <mergeCell ref="K63:K66"/>
    <mergeCell ref="L63:L66"/>
    <mergeCell ref="C59:E62"/>
    <mergeCell ref="F59:J62"/>
    <mergeCell ref="K59:K62"/>
    <mergeCell ref="L59:L62"/>
    <mergeCell ref="B59:B62"/>
    <mergeCell ref="B55:B58"/>
    <mergeCell ref="C55:E58"/>
    <mergeCell ref="F55:J58"/>
    <mergeCell ref="K55:K58"/>
    <mergeCell ref="L55:L58"/>
    <mergeCell ref="B87:B90"/>
    <mergeCell ref="C87:E90"/>
    <mergeCell ref="F87:J90"/>
    <mergeCell ref="K87:K90"/>
    <mergeCell ref="L87:L90"/>
    <mergeCell ref="B83:B86"/>
    <mergeCell ref="C83:E86"/>
    <mergeCell ref="F83:J86"/>
    <mergeCell ref="K83:K86"/>
    <mergeCell ref="L83:L86"/>
    <mergeCell ref="B75:B78"/>
    <mergeCell ref="C75:E78"/>
    <mergeCell ref="F75:J78"/>
    <mergeCell ref="K75:K78"/>
    <mergeCell ref="L75:L78"/>
    <mergeCell ref="B79:B82"/>
    <mergeCell ref="C79:E82"/>
    <mergeCell ref="F79:J82"/>
    <mergeCell ref="K79:K82"/>
    <mergeCell ref="L79:L82"/>
    <mergeCell ref="B67:B70"/>
    <mergeCell ref="C67:E70"/>
    <mergeCell ref="F67:J70"/>
    <mergeCell ref="K67:K70"/>
    <mergeCell ref="L67:L70"/>
    <mergeCell ref="B71:B74"/>
    <mergeCell ref="C71:E74"/>
    <mergeCell ref="F71:J74"/>
    <mergeCell ref="K71:K74"/>
    <mergeCell ref="L71:L74"/>
    <mergeCell ref="B47:B50"/>
    <mergeCell ref="C47:E50"/>
    <mergeCell ref="F47:J50"/>
    <mergeCell ref="K47:K50"/>
    <mergeCell ref="L47:L50"/>
    <mergeCell ref="B51:B54"/>
    <mergeCell ref="C51:E54"/>
    <mergeCell ref="F51:J54"/>
    <mergeCell ref="K51:K54"/>
    <mergeCell ref="L51:L54"/>
    <mergeCell ref="B35:B38"/>
    <mergeCell ref="C35:E38"/>
    <mergeCell ref="F35:J38"/>
    <mergeCell ref="B39:B42"/>
    <mergeCell ref="C39:E42"/>
    <mergeCell ref="F39:J42"/>
    <mergeCell ref="K39:K42"/>
    <mergeCell ref="L39:L42"/>
    <mergeCell ref="B43:B46"/>
    <mergeCell ref="C43:E46"/>
    <mergeCell ref="F43:J46"/>
    <mergeCell ref="K43:K46"/>
    <mergeCell ref="L43:L46"/>
    <mergeCell ref="C7:E7"/>
    <mergeCell ref="G7:I7"/>
    <mergeCell ref="B2:I2"/>
    <mergeCell ref="J2:L2"/>
    <mergeCell ref="B4:T4"/>
    <mergeCell ref="B5:T5"/>
    <mergeCell ref="C31:E34"/>
    <mergeCell ref="B31:B34"/>
    <mergeCell ref="B27:B30"/>
    <mergeCell ref="C27:E30"/>
    <mergeCell ref="F27:J30"/>
    <mergeCell ref="F31:J34"/>
    <mergeCell ref="B24:B26"/>
    <mergeCell ref="C24:E26"/>
    <mergeCell ref="F24:J26"/>
    <mergeCell ref="N20:O20"/>
    <mergeCell ref="K24:K26"/>
    <mergeCell ref="L24:L26"/>
    <mergeCell ref="P20:S20"/>
    <mergeCell ref="B9:T9"/>
    <mergeCell ref="B11:T11"/>
    <mergeCell ref="B22:T22"/>
    <mergeCell ref="C23:E23"/>
    <mergeCell ref="F23:J23"/>
    <mergeCell ref="D15:E15"/>
    <mergeCell ref="D16:E16"/>
    <mergeCell ref="D17:E17"/>
    <mergeCell ref="H20:K20"/>
    <mergeCell ref="B19:C19"/>
    <mergeCell ref="L20:M20"/>
    <mergeCell ref="B20:G20"/>
  </mergeCells>
  <phoneticPr fontId="1"/>
  <printOptions horizontalCentered="1"/>
  <pageMargins left="0" right="0" top="0" bottom="0.59055118110236227" header="0.31496062992125984" footer="0.31496062992125984"/>
  <pageSetup paperSize="8" scale="60" orientation="portrait" horizontalDpi="1200" verticalDpi="1200" r:id="rId1"/>
  <headerFooter>
    <oddFooter>&amp;C&amp;P/&amp;N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00FF"/>
  </sheetPr>
  <dimension ref="B1:U55"/>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4.6640625" style="1" customWidth="1"/>
    <col min="6" max="6" width="4.83203125" style="1" customWidth="1"/>
    <col min="7" max="7" width="7.5" style="1" customWidth="1"/>
    <col min="8" max="8" width="4.83203125" style="1" customWidth="1"/>
    <col min="9" max="9" width="10.5" style="1" customWidth="1"/>
    <col min="10" max="10" width="4.1640625" style="1" customWidth="1"/>
    <col min="11" max="11" width="6.83203125" style="1" customWidth="1"/>
    <col min="12" max="12" width="6.9140625" style="1" customWidth="1"/>
    <col min="13" max="19" width="13.83203125" style="1" customWidth="1"/>
    <col min="20" max="20" width="12.58203125" style="1" customWidth="1"/>
    <col min="21" max="21" width="11.1640625" style="1" customWidth="1"/>
    <col min="22" max="16384" width="8.6640625" style="1"/>
  </cols>
  <sheetData>
    <row r="1" spans="2:20" ht="25.5" x14ac:dyDescent="0.85">
      <c r="B1" s="4" t="s">
        <v>25</v>
      </c>
      <c r="C1" s="4"/>
      <c r="D1" s="4"/>
      <c r="E1" s="4"/>
      <c r="F1" s="4"/>
      <c r="G1" s="4"/>
      <c r="H1" s="4"/>
      <c r="I1" s="4"/>
      <c r="J1" s="4"/>
      <c r="K1" s="5"/>
      <c r="L1" s="5"/>
      <c r="M1" s="5"/>
      <c r="N1" s="5"/>
      <c r="O1" s="5"/>
      <c r="P1" s="5"/>
      <c r="Q1" s="5"/>
      <c r="R1" s="5"/>
      <c r="S1" s="33"/>
      <c r="T1" s="33"/>
    </row>
    <row r="2" spans="2:20" ht="38" x14ac:dyDescent="1.25">
      <c r="B2" s="105" t="s">
        <v>26</v>
      </c>
      <c r="C2" s="105"/>
      <c r="D2" s="105"/>
      <c r="E2" s="105"/>
      <c r="F2" s="105"/>
      <c r="G2" s="105"/>
      <c r="H2" s="105"/>
      <c r="I2" s="105"/>
      <c r="J2" s="124" t="str">
        <f>A①_システム開発本部_入力!J2</f>
        <v xml:space="preserve">第6-２問 </v>
      </c>
      <c r="K2" s="124"/>
      <c r="L2" s="124"/>
      <c r="M2" s="39" t="str">
        <f>A①_システム開発本部_入力!M2</f>
        <v>工事進行基準の場合のPJ別予算作成</v>
      </c>
      <c r="N2" s="39"/>
      <c r="O2" s="39"/>
      <c r="P2" s="39"/>
      <c r="Q2" s="39"/>
      <c r="R2" s="39"/>
      <c r="S2" s="39"/>
      <c r="T2" s="6"/>
    </row>
    <row r="3" spans="2:20" ht="31.5" x14ac:dyDescent="1.05">
      <c r="B3" s="7"/>
      <c r="C3" s="29" t="s">
        <v>33</v>
      </c>
      <c r="D3" s="7"/>
      <c r="E3" s="7"/>
      <c r="F3" s="7"/>
      <c r="G3" s="29" t="str">
        <f>[1]A②_営業部_出力!G3</f>
        <v>出力画面</v>
      </c>
      <c r="H3" s="7"/>
      <c r="I3" s="7"/>
      <c r="J3" s="40" t="s">
        <v>47</v>
      </c>
      <c r="K3" s="8"/>
      <c r="L3" s="8"/>
      <c r="M3" s="8"/>
      <c r="N3" s="8"/>
      <c r="O3" s="8"/>
      <c r="P3" s="8"/>
      <c r="Q3" s="8"/>
      <c r="R3" s="8"/>
      <c r="S3" s="8"/>
      <c r="T3" s="9"/>
    </row>
    <row r="4" spans="2:20" ht="22.5" x14ac:dyDescent="0.55000000000000004">
      <c r="B4" s="107" t="s">
        <v>0</v>
      </c>
      <c r="C4" s="108"/>
      <c r="D4" s="108"/>
      <c r="E4" s="108"/>
      <c r="F4" s="108"/>
      <c r="G4" s="108"/>
      <c r="H4" s="108"/>
      <c r="I4" s="108"/>
      <c r="J4" s="108"/>
      <c r="K4" s="108"/>
      <c r="L4" s="108"/>
      <c r="M4" s="108"/>
      <c r="N4" s="108"/>
      <c r="O4" s="108"/>
      <c r="P4" s="108"/>
      <c r="Q4" s="108"/>
      <c r="R4" s="108"/>
      <c r="S4" s="108"/>
      <c r="T4" s="109"/>
    </row>
    <row r="5" spans="2:20" ht="67.75" customHeight="1" x14ac:dyDescent="0.55000000000000004">
      <c r="B5" s="83" t="s">
        <v>103</v>
      </c>
      <c r="C5" s="84"/>
      <c r="D5" s="84"/>
      <c r="E5" s="84"/>
      <c r="F5" s="84"/>
      <c r="G5" s="84"/>
      <c r="H5" s="84"/>
      <c r="I5" s="84"/>
      <c r="J5" s="84"/>
      <c r="K5" s="84"/>
      <c r="L5" s="84"/>
      <c r="M5" s="84"/>
      <c r="N5" s="84"/>
      <c r="O5" s="84"/>
      <c r="P5" s="84"/>
      <c r="Q5" s="84"/>
      <c r="R5" s="84"/>
      <c r="S5" s="84"/>
      <c r="T5" s="85"/>
    </row>
    <row r="6" spans="2:20" ht="6" customHeight="1" x14ac:dyDescent="0.55000000000000004"/>
    <row r="7" spans="2:20" ht="28.5" x14ac:dyDescent="0.95">
      <c r="B7" s="11">
        <f>A①_システム開発本部_入力!B7</f>
        <v>1</v>
      </c>
      <c r="C7" s="101" t="str">
        <f>A①_システム開発本部_入力!C7</f>
        <v>EXCEL_予算実務</v>
      </c>
      <c r="D7" s="102"/>
      <c r="E7" s="103"/>
      <c r="F7" s="10">
        <f>A①_システム開発本部_入力!F7</f>
        <v>1</v>
      </c>
      <c r="G7" s="104" t="str">
        <f>A①_システム開発本部_入力!G7</f>
        <v>問題</v>
      </c>
      <c r="H7" s="104"/>
      <c r="I7" s="104"/>
      <c r="J7" s="30"/>
      <c r="K7" s="30"/>
      <c r="L7" s="30"/>
      <c r="M7" s="30"/>
      <c r="N7" s="30"/>
      <c r="O7" s="30"/>
      <c r="P7" s="30"/>
      <c r="Q7" s="30"/>
      <c r="R7" s="30"/>
      <c r="S7" s="30"/>
      <c r="T7" s="31"/>
    </row>
    <row r="8" spans="2:20" ht="7.25" customHeight="1" x14ac:dyDescent="0.55000000000000004">
      <c r="B8" s="13"/>
      <c r="C8" s="14"/>
      <c r="D8" s="14"/>
      <c r="E8" s="14"/>
      <c r="F8" s="14"/>
      <c r="G8" s="14"/>
      <c r="H8" s="14"/>
      <c r="I8" s="14"/>
      <c r="J8" s="14"/>
      <c r="K8" s="14"/>
      <c r="L8" s="14"/>
      <c r="M8" s="14"/>
      <c r="N8" s="14"/>
      <c r="O8" s="14"/>
      <c r="P8" s="14"/>
      <c r="Q8" s="14"/>
      <c r="R8" s="14"/>
      <c r="S8" s="14"/>
      <c r="T8" s="15"/>
    </row>
    <row r="9" spans="2:20" ht="81.5" customHeight="1" x14ac:dyDescent="0.55000000000000004">
      <c r="B9" s="83" t="str">
        <f>[1]A①_営業部_入力!B9</f>
        <v>【ポイント】
　営業部の月次販売数量は原則として購買部の月次仕入兼在庫計画の月次出荷数量にリンクする。
月次のたな卸高調整は、「月次たな卸高増減」科目を使う。理由は、月初たな卸高と月末たな卸高を使うと、実績も予算も任意の累計期間で正しい売上原価が算定されない為。</v>
      </c>
      <c r="C9" s="84"/>
      <c r="D9" s="84"/>
      <c r="E9" s="84"/>
      <c r="F9" s="84"/>
      <c r="G9" s="84"/>
      <c r="H9" s="84"/>
      <c r="I9" s="84"/>
      <c r="J9" s="84"/>
      <c r="K9" s="84"/>
      <c r="L9" s="84"/>
      <c r="M9" s="84"/>
      <c r="N9" s="84"/>
      <c r="O9" s="84"/>
      <c r="P9" s="84"/>
      <c r="Q9" s="84"/>
      <c r="R9" s="84"/>
      <c r="S9" s="84"/>
      <c r="T9" s="85"/>
    </row>
    <row r="10" spans="2:20" x14ac:dyDescent="0.55000000000000004">
      <c r="B10" s="13"/>
      <c r="C10" s="14"/>
      <c r="D10" s="14"/>
      <c r="E10" s="14"/>
      <c r="F10" s="14"/>
      <c r="G10" s="14"/>
      <c r="H10" s="14"/>
      <c r="I10" s="14"/>
      <c r="J10" s="14"/>
      <c r="K10" s="14"/>
      <c r="L10" s="14"/>
      <c r="M10" s="14"/>
      <c r="N10" s="14"/>
      <c r="O10" s="14"/>
      <c r="P10" s="14"/>
      <c r="Q10" s="14"/>
      <c r="R10" s="14"/>
      <c r="S10" s="14"/>
      <c r="T10" s="15"/>
    </row>
    <row r="11" spans="2:20" ht="45.65" customHeight="1" x14ac:dyDescent="0.55000000000000004">
      <c r="B11" s="83" t="s">
        <v>129</v>
      </c>
      <c r="C11" s="84"/>
      <c r="D11" s="84"/>
      <c r="E11" s="84"/>
      <c r="F11" s="84"/>
      <c r="G11" s="84"/>
      <c r="H11" s="84"/>
      <c r="I11" s="84"/>
      <c r="J11" s="84"/>
      <c r="K11" s="84"/>
      <c r="L11" s="84"/>
      <c r="M11" s="84"/>
      <c r="N11" s="84"/>
      <c r="O11" s="84"/>
      <c r="P11" s="84"/>
      <c r="Q11" s="84"/>
      <c r="R11" s="84"/>
      <c r="S11" s="84"/>
      <c r="T11" s="85"/>
    </row>
    <row r="12" spans="2:20" ht="19.75" customHeight="1" x14ac:dyDescent="0.55000000000000004">
      <c r="B12" s="43"/>
      <c r="C12" s="44"/>
      <c r="D12" s="44"/>
      <c r="E12" s="44"/>
      <c r="F12" s="44"/>
      <c r="G12" s="44"/>
      <c r="H12" s="44"/>
      <c r="I12" s="44"/>
      <c r="J12" s="44"/>
      <c r="K12" s="44"/>
      <c r="L12" s="44"/>
      <c r="M12" s="44"/>
      <c r="N12" s="44"/>
      <c r="O12" s="44"/>
      <c r="P12" s="44"/>
      <c r="Q12" s="44"/>
      <c r="R12" s="44"/>
      <c r="S12" s="44"/>
      <c r="T12" s="45"/>
    </row>
    <row r="13" spans="2:20" ht="19.75" customHeight="1" thickBot="1" x14ac:dyDescent="0.6">
      <c r="B13" s="43"/>
      <c r="C13" s="44" t="s">
        <v>49</v>
      </c>
      <c r="D13" s="44"/>
      <c r="E13" s="44"/>
      <c r="F13" s="44"/>
      <c r="G13" s="44"/>
      <c r="H13" s="44"/>
      <c r="I13" s="44"/>
      <c r="J13" s="44"/>
      <c r="K13" s="44"/>
      <c r="L13" s="44"/>
      <c r="M13" s="44"/>
      <c r="N13" s="44"/>
      <c r="O13" s="44"/>
      <c r="P13" s="44"/>
      <c r="Q13" s="44"/>
      <c r="R13" s="44"/>
      <c r="S13" s="44"/>
      <c r="T13" s="45"/>
    </row>
    <row r="14" spans="2:20" ht="19.75" customHeight="1" thickBot="1" x14ac:dyDescent="0.6">
      <c r="B14" s="43"/>
      <c r="C14" s="41" t="s">
        <v>48</v>
      </c>
      <c r="D14" s="44"/>
      <c r="E14" s="44"/>
      <c r="F14" s="44"/>
      <c r="G14" s="44"/>
      <c r="H14" s="44"/>
      <c r="I14" s="44"/>
      <c r="J14" s="44"/>
      <c r="K14" s="44"/>
      <c r="L14" s="44"/>
      <c r="M14" s="44"/>
      <c r="N14" s="44"/>
      <c r="O14" s="44"/>
      <c r="P14" s="44"/>
      <c r="Q14" s="44"/>
      <c r="R14" s="44"/>
      <c r="S14" s="44"/>
      <c r="T14" s="45"/>
    </row>
    <row r="15" spans="2:20" ht="19.75" customHeight="1" thickBot="1" x14ac:dyDescent="0.6">
      <c r="B15" s="43"/>
      <c r="C15" s="44"/>
      <c r="D15" s="92" t="s">
        <v>66</v>
      </c>
      <c r="E15" s="96"/>
      <c r="F15" s="93"/>
      <c r="G15" s="44" t="s">
        <v>53</v>
      </c>
      <c r="H15" s="44"/>
      <c r="I15" s="44"/>
      <c r="J15" s="44"/>
      <c r="K15" s="44"/>
      <c r="L15" s="44"/>
      <c r="M15" s="44"/>
      <c r="N15" s="44"/>
      <c r="O15" s="44"/>
      <c r="P15" s="44"/>
      <c r="Q15" s="44"/>
      <c r="R15" s="44"/>
      <c r="S15" s="44"/>
      <c r="T15" s="45"/>
    </row>
    <row r="16" spans="2:20" ht="19.75" customHeight="1" thickBot="1" x14ac:dyDescent="0.6">
      <c r="B16" s="43"/>
      <c r="C16" s="44"/>
      <c r="D16" s="77" t="s">
        <v>101</v>
      </c>
      <c r="E16" s="82"/>
      <c r="F16" s="78"/>
      <c r="G16" s="44"/>
      <c r="H16" s="44"/>
      <c r="I16" s="44"/>
      <c r="J16" s="44"/>
      <c r="K16" s="44"/>
      <c r="L16" s="44"/>
      <c r="M16" s="44"/>
      <c r="N16" s="44"/>
      <c r="O16" s="44"/>
      <c r="P16" s="44"/>
      <c r="Q16" s="44"/>
      <c r="R16" s="44"/>
      <c r="S16" s="44"/>
      <c r="T16" s="45"/>
    </row>
    <row r="17" spans="2:21" ht="19.75" customHeight="1" thickBot="1" x14ac:dyDescent="0.6">
      <c r="B17" s="43"/>
      <c r="C17" s="44"/>
      <c r="D17" s="77" t="s">
        <v>101</v>
      </c>
      <c r="E17" s="82"/>
      <c r="F17" s="78"/>
      <c r="G17" s="44"/>
      <c r="H17" s="44"/>
      <c r="I17" s="44"/>
      <c r="J17" s="44"/>
      <c r="K17" s="44"/>
      <c r="L17" s="44"/>
      <c r="M17" s="44"/>
      <c r="N17" s="44"/>
      <c r="O17" s="44"/>
      <c r="P17" s="44"/>
      <c r="Q17" s="44"/>
      <c r="R17" s="44"/>
      <c r="S17" s="44"/>
      <c r="T17" s="45"/>
    </row>
    <row r="18" spans="2:21" ht="19.75" customHeight="1" thickBot="1" x14ac:dyDescent="0.6">
      <c r="B18" s="43"/>
      <c r="C18" s="44"/>
      <c r="D18" s="44"/>
      <c r="E18" s="44"/>
      <c r="F18" s="44"/>
      <c r="G18" s="44"/>
      <c r="H18" s="44"/>
      <c r="I18" s="44"/>
      <c r="J18" s="44"/>
      <c r="K18" s="44"/>
      <c r="L18" s="44"/>
      <c r="M18" s="44"/>
      <c r="N18" s="44"/>
      <c r="O18" s="44"/>
      <c r="P18" s="44"/>
      <c r="Q18" s="44"/>
      <c r="R18" s="44"/>
      <c r="S18" s="44"/>
      <c r="T18" s="45"/>
    </row>
    <row r="19" spans="2:21" ht="19.75" customHeight="1" thickBot="1" x14ac:dyDescent="0.6">
      <c r="B19" s="77" t="s">
        <v>51</v>
      </c>
      <c r="C19" s="78"/>
      <c r="D19" s="44"/>
      <c r="E19" s="44"/>
      <c r="F19" s="44"/>
      <c r="G19" s="44"/>
      <c r="H19" s="44"/>
      <c r="I19" s="44"/>
      <c r="J19" s="44"/>
      <c r="K19" s="44"/>
      <c r="L19" s="44"/>
      <c r="M19" s="44"/>
      <c r="N19" s="44"/>
      <c r="O19" s="44"/>
      <c r="P19" s="44"/>
      <c r="Q19" s="44"/>
      <c r="R19" s="44"/>
      <c r="S19" s="44"/>
      <c r="T19" s="45"/>
    </row>
    <row r="20" spans="2:21" ht="19.75" customHeight="1" thickBot="1" x14ac:dyDescent="0.6">
      <c r="B20" s="94" t="s">
        <v>104</v>
      </c>
      <c r="C20" s="95"/>
      <c r="D20" s="116" t="s">
        <v>112</v>
      </c>
      <c r="E20" s="117"/>
      <c r="F20" s="117"/>
      <c r="G20" s="117"/>
      <c r="H20" s="117"/>
      <c r="I20" s="117"/>
      <c r="J20" s="117"/>
      <c r="K20" s="118"/>
      <c r="L20" s="92" t="s">
        <v>113</v>
      </c>
      <c r="M20" s="96"/>
      <c r="N20" s="96"/>
      <c r="O20" s="96"/>
      <c r="P20" s="96"/>
      <c r="Q20" s="93"/>
      <c r="R20" s="77" t="s">
        <v>105</v>
      </c>
      <c r="S20" s="78"/>
      <c r="T20" s="45"/>
    </row>
    <row r="21" spans="2:21" ht="19.75" customHeight="1" thickBot="1" x14ac:dyDescent="0.6">
      <c r="B21" s="43"/>
      <c r="C21" s="44"/>
      <c r="D21" s="44"/>
      <c r="E21" s="44"/>
      <c r="F21" s="44"/>
      <c r="G21" s="44"/>
      <c r="H21" s="44"/>
      <c r="I21" s="44"/>
      <c r="J21" s="44"/>
      <c r="K21" s="44"/>
      <c r="L21" s="44"/>
      <c r="M21" s="44"/>
      <c r="N21" s="44"/>
      <c r="O21" s="44"/>
      <c r="P21" s="44"/>
      <c r="Q21" s="44"/>
      <c r="R21" s="44"/>
      <c r="S21" s="44"/>
      <c r="T21" s="45"/>
    </row>
    <row r="22" spans="2:21" ht="29" thickBot="1" x14ac:dyDescent="0.6">
      <c r="B22" s="86" t="s">
        <v>114</v>
      </c>
      <c r="C22" s="87"/>
      <c r="D22" s="87"/>
      <c r="E22" s="87"/>
      <c r="F22" s="87"/>
      <c r="G22" s="87"/>
      <c r="H22" s="87"/>
      <c r="I22" s="87"/>
      <c r="J22" s="87"/>
      <c r="K22" s="87"/>
      <c r="L22" s="87"/>
      <c r="M22" s="87"/>
      <c r="N22" s="87"/>
      <c r="O22" s="87"/>
      <c r="P22" s="87"/>
      <c r="Q22" s="87"/>
      <c r="R22" s="87"/>
      <c r="S22" s="87"/>
      <c r="T22" s="88"/>
    </row>
    <row r="23" spans="2:21" ht="22.5" x14ac:dyDescent="0.55000000000000004">
      <c r="B23" s="37" t="s">
        <v>106</v>
      </c>
      <c r="C23" s="89" t="s">
        <v>2</v>
      </c>
      <c r="D23" s="90"/>
      <c r="E23" s="91"/>
      <c r="F23" s="89" t="s">
        <v>12</v>
      </c>
      <c r="G23" s="90"/>
      <c r="H23" s="90"/>
      <c r="I23" s="90"/>
      <c r="J23" s="91"/>
      <c r="K23" s="34" t="s">
        <v>3</v>
      </c>
      <c r="L23" s="34" t="s">
        <v>4</v>
      </c>
      <c r="M23" s="42" t="s">
        <v>5</v>
      </c>
      <c r="N23" s="42" t="s">
        <v>6</v>
      </c>
      <c r="O23" s="42" t="s">
        <v>7</v>
      </c>
      <c r="P23" s="42" t="s">
        <v>8</v>
      </c>
      <c r="Q23" s="42" t="s">
        <v>9</v>
      </c>
      <c r="R23" s="42" t="s">
        <v>10</v>
      </c>
      <c r="S23" s="42" t="s">
        <v>11</v>
      </c>
      <c r="T23" s="36"/>
    </row>
    <row r="24" spans="2:21" ht="22.5" x14ac:dyDescent="0.55000000000000004">
      <c r="B24" s="80" t="s">
        <v>107</v>
      </c>
      <c r="C24" s="67" t="s">
        <v>116</v>
      </c>
      <c r="D24" s="68"/>
      <c r="E24" s="69"/>
      <c r="F24" s="123" t="s">
        <v>115</v>
      </c>
      <c r="G24" s="71"/>
      <c r="H24" s="71"/>
      <c r="I24" s="71"/>
      <c r="J24" s="72"/>
      <c r="K24" s="80" t="s">
        <v>21</v>
      </c>
      <c r="L24" s="80" t="s">
        <v>22</v>
      </c>
      <c r="M24" s="55">
        <f>A①_システム開発本部_入力!M64</f>
        <v>490</v>
      </c>
      <c r="N24" s="55">
        <f>A①_システム開発本部_入力!N64</f>
        <v>980</v>
      </c>
      <c r="O24" s="55">
        <f>A①_システム開発本部_入力!O64</f>
        <v>980</v>
      </c>
      <c r="P24" s="55">
        <f>A①_システム開発本部_入力!P64</f>
        <v>980</v>
      </c>
      <c r="Q24" s="55">
        <f>A①_システム開発本部_入力!Q64</f>
        <v>980</v>
      </c>
      <c r="R24" s="55">
        <f>A①_システム開発本部_入力!R64</f>
        <v>980</v>
      </c>
      <c r="S24" s="55">
        <f>SUM(M24:R24)</f>
        <v>5390</v>
      </c>
      <c r="T24" s="32"/>
    </row>
    <row r="25" spans="2:21" ht="22.5" x14ac:dyDescent="0.55000000000000004">
      <c r="B25" s="80"/>
      <c r="C25" s="70"/>
      <c r="D25" s="71"/>
      <c r="E25" s="72"/>
      <c r="F25" s="70"/>
      <c r="G25" s="71"/>
      <c r="H25" s="71"/>
      <c r="I25" s="71"/>
      <c r="J25" s="72"/>
      <c r="K25" s="80"/>
      <c r="L25" s="80"/>
      <c r="M25" s="42" t="s">
        <v>13</v>
      </c>
      <c r="N25" s="42" t="s">
        <v>14</v>
      </c>
      <c r="O25" s="42" t="s">
        <v>15</v>
      </c>
      <c r="P25" s="42" t="s">
        <v>16</v>
      </c>
      <c r="Q25" s="50" t="s">
        <v>17</v>
      </c>
      <c r="R25" s="50" t="s">
        <v>18</v>
      </c>
      <c r="S25" s="50" t="s">
        <v>19</v>
      </c>
      <c r="T25" s="50" t="s">
        <v>20</v>
      </c>
      <c r="U25" s="2"/>
    </row>
    <row r="26" spans="2:21" ht="23" thickBot="1" x14ac:dyDescent="0.6">
      <c r="B26" s="126"/>
      <c r="C26" s="120"/>
      <c r="D26" s="121"/>
      <c r="E26" s="122"/>
      <c r="F26" s="120"/>
      <c r="G26" s="121"/>
      <c r="H26" s="121"/>
      <c r="I26" s="121"/>
      <c r="J26" s="122"/>
      <c r="K26" s="126"/>
      <c r="L26" s="126"/>
      <c r="M26" s="139">
        <f>A①_システム開発本部_入力!M66</f>
        <v>980</v>
      </c>
      <c r="N26" s="139">
        <f>A①_システム開発本部_入力!N66</f>
        <v>980</v>
      </c>
      <c r="O26" s="139">
        <f>A①_システム開発本部_入力!O66</f>
        <v>980</v>
      </c>
      <c r="P26" s="139">
        <f>A①_システム開発本部_入力!P66</f>
        <v>980</v>
      </c>
      <c r="Q26" s="140"/>
      <c r="R26" s="141"/>
      <c r="S26" s="140"/>
      <c r="T26" s="140"/>
      <c r="U26" s="3"/>
    </row>
    <row r="27" spans="2:21" ht="22.5" x14ac:dyDescent="0.55000000000000004">
      <c r="B27" s="136" t="s">
        <v>108</v>
      </c>
      <c r="C27" s="97" t="s">
        <v>83</v>
      </c>
      <c r="D27" s="98"/>
      <c r="E27" s="99"/>
      <c r="F27" s="100" t="s">
        <v>115</v>
      </c>
      <c r="G27" s="98"/>
      <c r="H27" s="98"/>
      <c r="I27" s="98"/>
      <c r="J27" s="99"/>
      <c r="K27" s="136" t="s">
        <v>21</v>
      </c>
      <c r="L27" s="136" t="s">
        <v>22</v>
      </c>
      <c r="M27" s="137" t="s">
        <v>5</v>
      </c>
      <c r="N27" s="137" t="s">
        <v>6</v>
      </c>
      <c r="O27" s="137" t="s">
        <v>7</v>
      </c>
      <c r="P27" s="137" t="s">
        <v>8</v>
      </c>
      <c r="Q27" s="137" t="s">
        <v>9</v>
      </c>
      <c r="R27" s="137" t="s">
        <v>10</v>
      </c>
      <c r="S27" s="137" t="s">
        <v>11</v>
      </c>
      <c r="T27" s="138"/>
      <c r="U27" s="3"/>
    </row>
    <row r="28" spans="2:21" ht="22.5" x14ac:dyDescent="0.55000000000000004">
      <c r="B28" s="80"/>
      <c r="C28" s="70"/>
      <c r="D28" s="71"/>
      <c r="E28" s="72"/>
      <c r="F28" s="70"/>
      <c r="G28" s="71"/>
      <c r="H28" s="71"/>
      <c r="I28" s="71"/>
      <c r="J28" s="72"/>
      <c r="K28" s="80"/>
      <c r="L28" s="80"/>
      <c r="M28" s="55">
        <f>A①_システム開発本部_入力!M68</f>
        <v>200</v>
      </c>
      <c r="N28" s="55">
        <f>A①_システム開発本部_入力!N68</f>
        <v>400</v>
      </c>
      <c r="O28" s="55">
        <f>A①_システム開発本部_入力!O68</f>
        <v>400</v>
      </c>
      <c r="P28" s="55">
        <f>A①_システム開発本部_入力!P68</f>
        <v>400</v>
      </c>
      <c r="Q28" s="55">
        <f>A①_システム開発本部_入力!Q68</f>
        <v>400</v>
      </c>
      <c r="R28" s="55">
        <f>A①_システム開発本部_入力!R68</f>
        <v>400</v>
      </c>
      <c r="S28" s="55">
        <f>SUM(M28:R28)</f>
        <v>2200</v>
      </c>
      <c r="T28" s="32"/>
      <c r="U28" s="3"/>
    </row>
    <row r="29" spans="2:21" ht="22.5" x14ac:dyDescent="0.55000000000000004">
      <c r="B29" s="80"/>
      <c r="C29" s="70"/>
      <c r="D29" s="71"/>
      <c r="E29" s="72"/>
      <c r="F29" s="70"/>
      <c r="G29" s="71"/>
      <c r="H29" s="71"/>
      <c r="I29" s="71"/>
      <c r="J29" s="72"/>
      <c r="K29" s="80"/>
      <c r="L29" s="80"/>
      <c r="M29" s="42" t="s">
        <v>13</v>
      </c>
      <c r="N29" s="42" t="s">
        <v>14</v>
      </c>
      <c r="O29" s="42" t="s">
        <v>15</v>
      </c>
      <c r="P29" s="42" t="s">
        <v>16</v>
      </c>
      <c r="Q29" s="42" t="s">
        <v>17</v>
      </c>
      <c r="R29" s="42" t="s">
        <v>18</v>
      </c>
      <c r="S29" s="42" t="s">
        <v>19</v>
      </c>
      <c r="T29" s="42" t="s">
        <v>20</v>
      </c>
      <c r="U29" s="3"/>
    </row>
    <row r="30" spans="2:21" ht="23" thickBot="1" x14ac:dyDescent="0.6">
      <c r="B30" s="126"/>
      <c r="C30" s="120"/>
      <c r="D30" s="121"/>
      <c r="E30" s="122"/>
      <c r="F30" s="120"/>
      <c r="G30" s="121"/>
      <c r="H30" s="121"/>
      <c r="I30" s="121"/>
      <c r="J30" s="122"/>
      <c r="K30" s="126"/>
      <c r="L30" s="126"/>
      <c r="M30" s="139">
        <f>A①_システム開発本部_入力!M70</f>
        <v>400</v>
      </c>
      <c r="N30" s="139">
        <f>A①_システム開発本部_入力!N70</f>
        <v>400</v>
      </c>
      <c r="O30" s="139">
        <f>A①_システム開発本部_入力!O70</f>
        <v>400</v>
      </c>
      <c r="P30" s="139">
        <f>A①_システム開発本部_入力!P70</f>
        <v>400</v>
      </c>
      <c r="Q30" s="140"/>
      <c r="R30" s="141"/>
      <c r="S30" s="140"/>
      <c r="T30" s="140"/>
      <c r="U30" s="3"/>
    </row>
    <row r="31" spans="2:21" ht="21.65" customHeight="1" x14ac:dyDescent="0.55000000000000004">
      <c r="B31" s="136" t="s">
        <v>109</v>
      </c>
      <c r="C31" s="97" t="s">
        <v>84</v>
      </c>
      <c r="D31" s="98"/>
      <c r="E31" s="99"/>
      <c r="F31" s="100" t="s">
        <v>115</v>
      </c>
      <c r="G31" s="98"/>
      <c r="H31" s="98"/>
      <c r="I31" s="98"/>
      <c r="J31" s="99"/>
      <c r="K31" s="136" t="s">
        <v>21</v>
      </c>
      <c r="L31" s="136" t="s">
        <v>22</v>
      </c>
      <c r="M31" s="137" t="s">
        <v>5</v>
      </c>
      <c r="N31" s="137" t="s">
        <v>6</v>
      </c>
      <c r="O31" s="137" t="s">
        <v>7</v>
      </c>
      <c r="P31" s="137" t="s">
        <v>8</v>
      </c>
      <c r="Q31" s="137" t="s">
        <v>9</v>
      </c>
      <c r="R31" s="137" t="s">
        <v>10</v>
      </c>
      <c r="S31" s="137" t="s">
        <v>11</v>
      </c>
      <c r="T31" s="138"/>
      <c r="U31" s="3"/>
    </row>
    <row r="32" spans="2:21" ht="22.5" x14ac:dyDescent="0.55000000000000004">
      <c r="B32" s="80"/>
      <c r="C32" s="70"/>
      <c r="D32" s="71"/>
      <c r="E32" s="72"/>
      <c r="F32" s="70"/>
      <c r="G32" s="71"/>
      <c r="H32" s="71"/>
      <c r="I32" s="71"/>
      <c r="J32" s="72"/>
      <c r="K32" s="80"/>
      <c r="L32" s="80"/>
      <c r="M32" s="55">
        <f>A①_システム開発本部_入力!M72</f>
        <v>100</v>
      </c>
      <c r="N32" s="55">
        <f>A①_システム開発本部_入力!N72</f>
        <v>200</v>
      </c>
      <c r="O32" s="55">
        <f>A①_システム開発本部_入力!O72</f>
        <v>200</v>
      </c>
      <c r="P32" s="55">
        <f>A①_システム開発本部_入力!P72</f>
        <v>200</v>
      </c>
      <c r="Q32" s="55">
        <f>A①_システム開発本部_入力!Q72</f>
        <v>200</v>
      </c>
      <c r="R32" s="55">
        <f>A①_システム開発本部_入力!R72</f>
        <v>200</v>
      </c>
      <c r="S32" s="53">
        <f>SUM(M32:R32)</f>
        <v>1100</v>
      </c>
      <c r="T32" s="32"/>
      <c r="U32" s="3"/>
    </row>
    <row r="33" spans="2:21" ht="22.5" x14ac:dyDescent="0.55000000000000004">
      <c r="B33" s="80"/>
      <c r="C33" s="70"/>
      <c r="D33" s="71"/>
      <c r="E33" s="72"/>
      <c r="F33" s="70"/>
      <c r="G33" s="71"/>
      <c r="H33" s="71"/>
      <c r="I33" s="71"/>
      <c r="J33" s="72"/>
      <c r="K33" s="80"/>
      <c r="L33" s="80"/>
      <c r="M33" s="42" t="s">
        <v>13</v>
      </c>
      <c r="N33" s="42" t="s">
        <v>14</v>
      </c>
      <c r="O33" s="42" t="s">
        <v>15</v>
      </c>
      <c r="P33" s="42" t="s">
        <v>16</v>
      </c>
      <c r="Q33" s="42" t="s">
        <v>17</v>
      </c>
      <c r="R33" s="42" t="s">
        <v>18</v>
      </c>
      <c r="S33" s="42" t="s">
        <v>19</v>
      </c>
      <c r="T33" s="42" t="s">
        <v>20</v>
      </c>
      <c r="U33" s="3"/>
    </row>
    <row r="34" spans="2:21" ht="23" thickBot="1" x14ac:dyDescent="0.6">
      <c r="B34" s="126"/>
      <c r="C34" s="120"/>
      <c r="D34" s="121"/>
      <c r="E34" s="122"/>
      <c r="F34" s="120"/>
      <c r="G34" s="121"/>
      <c r="H34" s="121"/>
      <c r="I34" s="121"/>
      <c r="J34" s="122"/>
      <c r="K34" s="126"/>
      <c r="L34" s="126"/>
      <c r="M34" s="139">
        <f>A①_システム開発本部_入力!M74</f>
        <v>200</v>
      </c>
      <c r="N34" s="139">
        <f>A①_システム開発本部_入力!N74</f>
        <v>200</v>
      </c>
      <c r="O34" s="139">
        <f>A①_システム開発本部_入力!O74</f>
        <v>200</v>
      </c>
      <c r="P34" s="139">
        <f>A①_システム開発本部_入力!P74</f>
        <v>200</v>
      </c>
      <c r="Q34" s="140"/>
      <c r="R34" s="141"/>
      <c r="S34" s="140"/>
      <c r="T34" s="140"/>
      <c r="U34" s="3"/>
    </row>
    <row r="35" spans="2:21" ht="21.65" customHeight="1" x14ac:dyDescent="0.55000000000000004">
      <c r="B35" s="80" t="s">
        <v>40</v>
      </c>
      <c r="C35" s="70" t="s">
        <v>85</v>
      </c>
      <c r="D35" s="71"/>
      <c r="E35" s="72"/>
      <c r="F35" s="123" t="s">
        <v>115</v>
      </c>
      <c r="G35" s="71"/>
      <c r="H35" s="71"/>
      <c r="I35" s="71"/>
      <c r="J35" s="72"/>
      <c r="K35" s="80" t="s">
        <v>21</v>
      </c>
      <c r="L35" s="80" t="s">
        <v>22</v>
      </c>
      <c r="M35" s="52" t="s">
        <v>5</v>
      </c>
      <c r="N35" s="52" t="s">
        <v>6</v>
      </c>
      <c r="O35" s="52" t="s">
        <v>7</v>
      </c>
      <c r="P35" s="52" t="s">
        <v>8</v>
      </c>
      <c r="Q35" s="52" t="s">
        <v>9</v>
      </c>
      <c r="R35" s="52" t="s">
        <v>10</v>
      </c>
      <c r="S35" s="52" t="s">
        <v>11</v>
      </c>
      <c r="T35" s="32"/>
      <c r="U35" s="3"/>
    </row>
    <row r="36" spans="2:21" ht="22.5" x14ac:dyDescent="0.55000000000000004">
      <c r="B36" s="80"/>
      <c r="C36" s="70"/>
      <c r="D36" s="71"/>
      <c r="E36" s="72"/>
      <c r="F36" s="70"/>
      <c r="G36" s="71"/>
      <c r="H36" s="71"/>
      <c r="I36" s="71"/>
      <c r="J36" s="72"/>
      <c r="K36" s="80"/>
      <c r="L36" s="80"/>
      <c r="M36" s="55">
        <f>A①_システム開発本部_入力!M76</f>
        <v>45</v>
      </c>
      <c r="N36" s="55">
        <f>A①_システム開発本部_入力!N76</f>
        <v>85</v>
      </c>
      <c r="O36" s="55">
        <f>A①_システム開発本部_入力!O76</f>
        <v>85</v>
      </c>
      <c r="P36" s="55">
        <f>A①_システム開発本部_入力!P76</f>
        <v>85</v>
      </c>
      <c r="Q36" s="55">
        <f>A①_システム開発本部_入力!Q76</f>
        <v>85</v>
      </c>
      <c r="R36" s="55">
        <f>A①_システム開発本部_入力!R76</f>
        <v>85</v>
      </c>
      <c r="S36" s="53">
        <f>SUM(M36:R36)</f>
        <v>470</v>
      </c>
      <c r="T36" s="32"/>
      <c r="U36" s="3"/>
    </row>
    <row r="37" spans="2:21" ht="22.5" x14ac:dyDescent="0.55000000000000004">
      <c r="B37" s="80"/>
      <c r="C37" s="70"/>
      <c r="D37" s="71"/>
      <c r="E37" s="72"/>
      <c r="F37" s="70"/>
      <c r="G37" s="71"/>
      <c r="H37" s="71"/>
      <c r="I37" s="71"/>
      <c r="J37" s="72"/>
      <c r="K37" s="80"/>
      <c r="L37" s="80"/>
      <c r="M37" s="42" t="s">
        <v>13</v>
      </c>
      <c r="N37" s="42" t="s">
        <v>14</v>
      </c>
      <c r="O37" s="42" t="s">
        <v>15</v>
      </c>
      <c r="P37" s="42" t="s">
        <v>16</v>
      </c>
      <c r="Q37" s="42" t="s">
        <v>17</v>
      </c>
      <c r="R37" s="42" t="s">
        <v>18</v>
      </c>
      <c r="S37" s="42" t="s">
        <v>19</v>
      </c>
      <c r="T37" s="42" t="s">
        <v>20</v>
      </c>
      <c r="U37" s="3"/>
    </row>
    <row r="38" spans="2:21" ht="23" thickBot="1" x14ac:dyDescent="0.6">
      <c r="B38" s="126"/>
      <c r="C38" s="120"/>
      <c r="D38" s="121"/>
      <c r="E38" s="122"/>
      <c r="F38" s="120"/>
      <c r="G38" s="121"/>
      <c r="H38" s="121"/>
      <c r="I38" s="121"/>
      <c r="J38" s="122"/>
      <c r="K38" s="126"/>
      <c r="L38" s="126"/>
      <c r="M38" s="139">
        <f>A①_システム開発本部_入力!M78</f>
        <v>85</v>
      </c>
      <c r="N38" s="139">
        <f>A①_システム開発本部_入力!N78</f>
        <v>85</v>
      </c>
      <c r="O38" s="139">
        <f>A①_システム開発本部_入力!O78</f>
        <v>85</v>
      </c>
      <c r="P38" s="139">
        <f>A①_システム開発本部_入力!P78</f>
        <v>85</v>
      </c>
      <c r="Q38" s="140"/>
      <c r="R38" s="141"/>
      <c r="S38" s="140"/>
      <c r="T38" s="140"/>
      <c r="U38" s="3"/>
    </row>
    <row r="39" spans="2:21" ht="21.65" customHeight="1" x14ac:dyDescent="0.55000000000000004">
      <c r="B39" s="80" t="s">
        <v>117</v>
      </c>
      <c r="C39" s="70" t="s">
        <v>118</v>
      </c>
      <c r="D39" s="71"/>
      <c r="E39" s="72"/>
      <c r="F39" s="123" t="s">
        <v>119</v>
      </c>
      <c r="G39" s="71"/>
      <c r="H39" s="71"/>
      <c r="I39" s="71"/>
      <c r="J39" s="72"/>
      <c r="K39" s="80" t="s">
        <v>21</v>
      </c>
      <c r="L39" s="80" t="s">
        <v>22</v>
      </c>
      <c r="M39" s="52" t="s">
        <v>5</v>
      </c>
      <c r="N39" s="52" t="s">
        <v>6</v>
      </c>
      <c r="O39" s="52" t="s">
        <v>7</v>
      </c>
      <c r="P39" s="52" t="s">
        <v>8</v>
      </c>
      <c r="Q39" s="52" t="s">
        <v>9</v>
      </c>
      <c r="R39" s="52" t="s">
        <v>10</v>
      </c>
      <c r="S39" s="52" t="s">
        <v>11</v>
      </c>
      <c r="T39" s="32"/>
      <c r="U39" s="3"/>
    </row>
    <row r="40" spans="2:21" ht="22.5" x14ac:dyDescent="0.55000000000000004">
      <c r="B40" s="80"/>
      <c r="C40" s="70"/>
      <c r="D40" s="71"/>
      <c r="E40" s="72"/>
      <c r="F40" s="70"/>
      <c r="G40" s="71"/>
      <c r="H40" s="71"/>
      <c r="I40" s="71"/>
      <c r="J40" s="72"/>
      <c r="K40" s="80"/>
      <c r="L40" s="80"/>
      <c r="M40" s="55">
        <f>M28+M32+M36</f>
        <v>345</v>
      </c>
      <c r="N40" s="55">
        <f t="shared" ref="N40:R42" si="0">N28+N32+N36</f>
        <v>685</v>
      </c>
      <c r="O40" s="55">
        <f t="shared" si="0"/>
        <v>685</v>
      </c>
      <c r="P40" s="55">
        <f t="shared" si="0"/>
        <v>685</v>
      </c>
      <c r="Q40" s="55">
        <f t="shared" si="0"/>
        <v>685</v>
      </c>
      <c r="R40" s="55">
        <f t="shared" si="0"/>
        <v>685</v>
      </c>
      <c r="S40" s="53">
        <f>SUM(M40:R40)</f>
        <v>3770</v>
      </c>
      <c r="T40" s="32"/>
      <c r="U40" s="3"/>
    </row>
    <row r="41" spans="2:21" ht="22.5" x14ac:dyDescent="0.55000000000000004">
      <c r="B41" s="80"/>
      <c r="C41" s="70"/>
      <c r="D41" s="71"/>
      <c r="E41" s="72"/>
      <c r="F41" s="70"/>
      <c r="G41" s="71"/>
      <c r="H41" s="71"/>
      <c r="I41" s="71"/>
      <c r="J41" s="72"/>
      <c r="K41" s="80"/>
      <c r="L41" s="80"/>
      <c r="M41" s="42" t="s">
        <v>13</v>
      </c>
      <c r="N41" s="42" t="s">
        <v>14</v>
      </c>
      <c r="O41" s="42" t="s">
        <v>15</v>
      </c>
      <c r="P41" s="42" t="s">
        <v>16</v>
      </c>
      <c r="Q41" s="42" t="s">
        <v>17</v>
      </c>
      <c r="R41" s="42" t="s">
        <v>18</v>
      </c>
      <c r="S41" s="42" t="s">
        <v>19</v>
      </c>
      <c r="T41" s="42" t="s">
        <v>20</v>
      </c>
      <c r="U41" s="3"/>
    </row>
    <row r="42" spans="2:21" ht="23" thickBot="1" x14ac:dyDescent="0.6">
      <c r="B42" s="126"/>
      <c r="C42" s="120"/>
      <c r="D42" s="121"/>
      <c r="E42" s="122"/>
      <c r="F42" s="120"/>
      <c r="G42" s="121"/>
      <c r="H42" s="121"/>
      <c r="I42" s="121"/>
      <c r="J42" s="122"/>
      <c r="K42" s="126"/>
      <c r="L42" s="126"/>
      <c r="M42" s="139">
        <f>M30+M34+M38</f>
        <v>685</v>
      </c>
      <c r="N42" s="139">
        <f t="shared" si="0"/>
        <v>685</v>
      </c>
      <c r="O42" s="139">
        <f t="shared" si="0"/>
        <v>685</v>
      </c>
      <c r="P42" s="139">
        <f t="shared" si="0"/>
        <v>685</v>
      </c>
      <c r="Q42" s="140"/>
      <c r="R42" s="141"/>
      <c r="S42" s="140"/>
      <c r="T42" s="140"/>
      <c r="U42" s="3"/>
    </row>
    <row r="43" spans="2:21" ht="21.65" customHeight="1" x14ac:dyDescent="0.55000000000000004">
      <c r="B43" s="80" t="s">
        <v>120</v>
      </c>
      <c r="C43" s="70" t="s">
        <v>121</v>
      </c>
      <c r="D43" s="71"/>
      <c r="E43" s="72"/>
      <c r="F43" s="123" t="s">
        <v>122</v>
      </c>
      <c r="G43" s="71"/>
      <c r="H43" s="71"/>
      <c r="I43" s="71"/>
      <c r="J43" s="72"/>
      <c r="K43" s="80" t="s">
        <v>21</v>
      </c>
      <c r="L43" s="80" t="s">
        <v>22</v>
      </c>
      <c r="M43" s="52" t="s">
        <v>5</v>
      </c>
      <c r="N43" s="52" t="s">
        <v>6</v>
      </c>
      <c r="O43" s="52" t="s">
        <v>7</v>
      </c>
      <c r="P43" s="52" t="s">
        <v>8</v>
      </c>
      <c r="Q43" s="52" t="s">
        <v>9</v>
      </c>
      <c r="R43" s="52" t="s">
        <v>10</v>
      </c>
      <c r="S43" s="52" t="s">
        <v>11</v>
      </c>
      <c r="T43" s="32"/>
      <c r="U43" s="3"/>
    </row>
    <row r="44" spans="2:21" ht="22.5" x14ac:dyDescent="0.55000000000000004">
      <c r="B44" s="80"/>
      <c r="C44" s="70"/>
      <c r="D44" s="71"/>
      <c r="E44" s="72"/>
      <c r="F44" s="70"/>
      <c r="G44" s="71"/>
      <c r="H44" s="71"/>
      <c r="I44" s="71"/>
      <c r="J44" s="72"/>
      <c r="K44" s="80"/>
      <c r="L44" s="80"/>
      <c r="M44" s="55">
        <f>M24-M40</f>
        <v>145</v>
      </c>
      <c r="N44" s="55">
        <f t="shared" ref="N44:R46" si="1">N24-N40</f>
        <v>295</v>
      </c>
      <c r="O44" s="55">
        <f t="shared" si="1"/>
        <v>295</v>
      </c>
      <c r="P44" s="55">
        <f t="shared" si="1"/>
        <v>295</v>
      </c>
      <c r="Q44" s="55">
        <f t="shared" si="1"/>
        <v>295</v>
      </c>
      <c r="R44" s="55">
        <f t="shared" si="1"/>
        <v>295</v>
      </c>
      <c r="S44" s="53">
        <f>SUM(M44:R44)</f>
        <v>1620</v>
      </c>
      <c r="T44" s="32"/>
      <c r="U44" s="3"/>
    </row>
    <row r="45" spans="2:21" ht="22.5" x14ac:dyDescent="0.55000000000000004">
      <c r="B45" s="80"/>
      <c r="C45" s="70"/>
      <c r="D45" s="71"/>
      <c r="E45" s="72"/>
      <c r="F45" s="70"/>
      <c r="G45" s="71"/>
      <c r="H45" s="71"/>
      <c r="I45" s="71"/>
      <c r="J45" s="72"/>
      <c r="K45" s="80"/>
      <c r="L45" s="80"/>
      <c r="M45" s="42" t="s">
        <v>13</v>
      </c>
      <c r="N45" s="42" t="s">
        <v>14</v>
      </c>
      <c r="O45" s="42" t="s">
        <v>15</v>
      </c>
      <c r="P45" s="42" t="s">
        <v>16</v>
      </c>
      <c r="Q45" s="42" t="s">
        <v>17</v>
      </c>
      <c r="R45" s="42" t="s">
        <v>18</v>
      </c>
      <c r="S45" s="42" t="s">
        <v>19</v>
      </c>
      <c r="T45" s="42" t="s">
        <v>20</v>
      </c>
      <c r="U45" s="3"/>
    </row>
    <row r="46" spans="2:21" ht="23" thickBot="1" x14ac:dyDescent="0.6">
      <c r="B46" s="126"/>
      <c r="C46" s="120"/>
      <c r="D46" s="121"/>
      <c r="E46" s="122"/>
      <c r="F46" s="120"/>
      <c r="G46" s="121"/>
      <c r="H46" s="121"/>
      <c r="I46" s="121"/>
      <c r="J46" s="122"/>
      <c r="K46" s="126"/>
      <c r="L46" s="126"/>
      <c r="M46" s="139">
        <f>M26-M42</f>
        <v>295</v>
      </c>
      <c r="N46" s="139">
        <f t="shared" si="1"/>
        <v>295</v>
      </c>
      <c r="O46" s="139">
        <f t="shared" si="1"/>
        <v>295</v>
      </c>
      <c r="P46" s="139">
        <f t="shared" si="1"/>
        <v>295</v>
      </c>
      <c r="Q46" s="140"/>
      <c r="R46" s="141"/>
      <c r="S46" s="140"/>
      <c r="T46" s="140"/>
      <c r="U46" s="3"/>
    </row>
    <row r="47" spans="2:21" ht="21.65" customHeight="1" x14ac:dyDescent="0.55000000000000004">
      <c r="B47" s="80" t="s">
        <v>125</v>
      </c>
      <c r="C47" s="70" t="s">
        <v>123</v>
      </c>
      <c r="D47" s="71"/>
      <c r="E47" s="72"/>
      <c r="F47" s="123" t="s">
        <v>124</v>
      </c>
      <c r="G47" s="71"/>
      <c r="H47" s="71"/>
      <c r="I47" s="71"/>
      <c r="J47" s="72"/>
      <c r="K47" s="80" t="s">
        <v>110</v>
      </c>
      <c r="L47" s="80" t="s">
        <v>55</v>
      </c>
      <c r="M47" s="52" t="s">
        <v>5</v>
      </c>
      <c r="N47" s="52" t="s">
        <v>6</v>
      </c>
      <c r="O47" s="52" t="s">
        <v>7</v>
      </c>
      <c r="P47" s="52" t="s">
        <v>8</v>
      </c>
      <c r="Q47" s="52" t="s">
        <v>9</v>
      </c>
      <c r="R47" s="52" t="s">
        <v>10</v>
      </c>
      <c r="S47" s="52" t="s">
        <v>11</v>
      </c>
      <c r="T47" s="32"/>
      <c r="U47" s="3"/>
    </row>
    <row r="48" spans="2:21" ht="22.5" x14ac:dyDescent="0.55000000000000004">
      <c r="B48" s="80"/>
      <c r="C48" s="70"/>
      <c r="D48" s="71"/>
      <c r="E48" s="72"/>
      <c r="F48" s="70"/>
      <c r="G48" s="71"/>
      <c r="H48" s="71"/>
      <c r="I48" s="71"/>
      <c r="J48" s="72"/>
      <c r="K48" s="80"/>
      <c r="L48" s="80"/>
      <c r="M48" s="56">
        <f>IF(OR(M24=0,M24=""),"",ROUND(M44/M24*100,2))</f>
        <v>29.59</v>
      </c>
      <c r="N48" s="56">
        <f t="shared" ref="N48:S50" si="2">IF(OR(N24=0,N24=""),"",ROUND(N44/N24*100,2))</f>
        <v>30.1</v>
      </c>
      <c r="O48" s="56">
        <f t="shared" si="2"/>
        <v>30.1</v>
      </c>
      <c r="P48" s="56">
        <f t="shared" si="2"/>
        <v>30.1</v>
      </c>
      <c r="Q48" s="56">
        <f t="shared" si="2"/>
        <v>30.1</v>
      </c>
      <c r="R48" s="56">
        <f t="shared" si="2"/>
        <v>30.1</v>
      </c>
      <c r="S48" s="56">
        <f t="shared" si="2"/>
        <v>30.06</v>
      </c>
      <c r="T48" s="32"/>
      <c r="U48" s="3"/>
    </row>
    <row r="49" spans="2:21" ht="22.5" x14ac:dyDescent="0.55000000000000004">
      <c r="B49" s="80"/>
      <c r="C49" s="70"/>
      <c r="D49" s="71"/>
      <c r="E49" s="72"/>
      <c r="F49" s="70"/>
      <c r="G49" s="71"/>
      <c r="H49" s="71"/>
      <c r="I49" s="71"/>
      <c r="J49" s="72"/>
      <c r="K49" s="80"/>
      <c r="L49" s="80"/>
      <c r="M49" s="42" t="s">
        <v>13</v>
      </c>
      <c r="N49" s="42" t="s">
        <v>14</v>
      </c>
      <c r="O49" s="42" t="s">
        <v>15</v>
      </c>
      <c r="P49" s="42" t="s">
        <v>16</v>
      </c>
      <c r="Q49" s="42" t="s">
        <v>17</v>
      </c>
      <c r="R49" s="42" t="s">
        <v>18</v>
      </c>
      <c r="S49" s="42" t="s">
        <v>19</v>
      </c>
      <c r="T49" s="42" t="s">
        <v>20</v>
      </c>
      <c r="U49" s="3"/>
    </row>
    <row r="50" spans="2:21" ht="22.5" x14ac:dyDescent="0.55000000000000004">
      <c r="B50" s="81"/>
      <c r="C50" s="73"/>
      <c r="D50" s="74"/>
      <c r="E50" s="75"/>
      <c r="F50" s="73"/>
      <c r="G50" s="74"/>
      <c r="H50" s="74"/>
      <c r="I50" s="74"/>
      <c r="J50" s="75"/>
      <c r="K50" s="81"/>
      <c r="L50" s="81"/>
      <c r="M50" s="56">
        <f>IF(OR(M26=0,M26=""),"",ROUND(M46/M26*100,2))</f>
        <v>30.1</v>
      </c>
      <c r="N50" s="56">
        <f t="shared" si="2"/>
        <v>30.1</v>
      </c>
      <c r="O50" s="56">
        <f t="shared" si="2"/>
        <v>30.1</v>
      </c>
      <c r="P50" s="56">
        <f t="shared" si="2"/>
        <v>30.1</v>
      </c>
      <c r="Q50" s="57"/>
      <c r="R50" s="58"/>
      <c r="S50" s="57"/>
      <c r="T50" s="57"/>
      <c r="U50" s="3"/>
    </row>
    <row r="52" spans="2:21" ht="25.5" x14ac:dyDescent="0.55000000000000004">
      <c r="B52" s="119" t="s">
        <v>111</v>
      </c>
      <c r="C52" s="119"/>
      <c r="D52" s="119"/>
      <c r="E52" s="119"/>
      <c r="F52" s="119"/>
      <c r="G52" s="119"/>
    </row>
    <row r="53" spans="2:21" ht="18" thickBot="1" x14ac:dyDescent="0.6"/>
    <row r="54" spans="2:21" ht="60.65" customHeight="1" thickBot="1" x14ac:dyDescent="0.6">
      <c r="B54" s="54">
        <v>1</v>
      </c>
      <c r="C54" s="113" t="s">
        <v>126</v>
      </c>
      <c r="D54" s="114"/>
      <c r="E54" s="114"/>
      <c r="F54" s="114"/>
      <c r="G54" s="114"/>
      <c r="H54" s="114"/>
      <c r="I54" s="114"/>
      <c r="J54" s="114"/>
      <c r="K54" s="114"/>
      <c r="L54" s="114"/>
      <c r="M54" s="114"/>
      <c r="N54" s="114"/>
      <c r="O54" s="114"/>
      <c r="P54" s="114"/>
      <c r="Q54" s="114"/>
      <c r="R54" s="114"/>
      <c r="S54" s="114"/>
      <c r="T54" s="115"/>
    </row>
    <row r="55" spans="2:21" ht="56.4" customHeight="1" thickBot="1" x14ac:dyDescent="0.6">
      <c r="B55" s="54">
        <v>2</v>
      </c>
      <c r="C55" s="113" t="s">
        <v>127</v>
      </c>
      <c r="D55" s="114"/>
      <c r="E55" s="114"/>
      <c r="F55" s="114"/>
      <c r="G55" s="114"/>
      <c r="H55" s="114"/>
      <c r="I55" s="114"/>
      <c r="J55" s="114"/>
      <c r="K55" s="114"/>
      <c r="L55" s="114"/>
      <c r="M55" s="114"/>
      <c r="N55" s="114"/>
      <c r="O55" s="114"/>
      <c r="P55" s="114"/>
      <c r="Q55" s="114"/>
      <c r="R55" s="114"/>
      <c r="S55" s="114"/>
      <c r="T55" s="115"/>
    </row>
  </sheetData>
  <mergeCells count="57">
    <mergeCell ref="B9:T9"/>
    <mergeCell ref="B11:T11"/>
    <mergeCell ref="B19:C19"/>
    <mergeCell ref="B2:I2"/>
    <mergeCell ref="J2:L2"/>
    <mergeCell ref="B4:T4"/>
    <mergeCell ref="B5:T5"/>
    <mergeCell ref="C7:E7"/>
    <mergeCell ref="G7:I7"/>
    <mergeCell ref="R20:S20"/>
    <mergeCell ref="B22:T22"/>
    <mergeCell ref="C23:E23"/>
    <mergeCell ref="F23:J23"/>
    <mergeCell ref="B24:B26"/>
    <mergeCell ref="C24:E26"/>
    <mergeCell ref="F24:J26"/>
    <mergeCell ref="K24:K26"/>
    <mergeCell ref="L24:L26"/>
    <mergeCell ref="B20:C20"/>
    <mergeCell ref="B31:B34"/>
    <mergeCell ref="C31:E34"/>
    <mergeCell ref="F31:J34"/>
    <mergeCell ref="K31:K34"/>
    <mergeCell ref="L31:L34"/>
    <mergeCell ref="B27:B30"/>
    <mergeCell ref="C27:E30"/>
    <mergeCell ref="F27:J30"/>
    <mergeCell ref="K27:K30"/>
    <mergeCell ref="L27:L30"/>
    <mergeCell ref="K47:K50"/>
    <mergeCell ref="L47:L50"/>
    <mergeCell ref="B35:B38"/>
    <mergeCell ref="C35:E38"/>
    <mergeCell ref="F35:J38"/>
    <mergeCell ref="K35:K38"/>
    <mergeCell ref="L35:L38"/>
    <mergeCell ref="B39:B42"/>
    <mergeCell ref="C39:E42"/>
    <mergeCell ref="F39:J42"/>
    <mergeCell ref="K39:K42"/>
    <mergeCell ref="L39:L42"/>
    <mergeCell ref="D15:F15"/>
    <mergeCell ref="D16:F16"/>
    <mergeCell ref="D17:F17"/>
    <mergeCell ref="C54:T54"/>
    <mergeCell ref="C55:T55"/>
    <mergeCell ref="D20:K20"/>
    <mergeCell ref="L20:Q20"/>
    <mergeCell ref="B52:G52"/>
    <mergeCell ref="B43:B46"/>
    <mergeCell ref="C43:E46"/>
    <mergeCell ref="F43:J46"/>
    <mergeCell ref="K43:K46"/>
    <mergeCell ref="L43:L46"/>
    <mergeCell ref="B47:B50"/>
    <mergeCell ref="C47:E50"/>
    <mergeCell ref="F47:J50"/>
  </mergeCells>
  <phoneticPr fontId="1"/>
  <printOptions horizontalCentered="1"/>
  <pageMargins left="0" right="0" top="0.74803149606299213" bottom="0.74803149606299213" header="0.31496062992125984" footer="0.31496062992125984"/>
  <pageSetup paperSize="8" scale="6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演習の趣旨と利用方法</vt:lpstr>
      <vt:lpstr>A_EXCEL予算実務→</vt:lpstr>
      <vt:lpstr>A①_システム開発本部_入力</vt:lpstr>
      <vt:lpstr>A①_システム開発本部_出力</vt:lpstr>
      <vt:lpstr>A①_システム開発本部_出力!Print_Area</vt:lpstr>
      <vt:lpstr>A①_システム開発本部_入力!Print_Area</vt:lpstr>
      <vt:lpstr>演習の趣旨と利用方法!Print_Area</vt:lpstr>
      <vt:lpstr>A①_システム開発本部_入力!Print_Titles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kodama</dc:creator>
  <cp:lastModifiedBy>j_matsubara</cp:lastModifiedBy>
  <cp:lastPrinted>2022-06-02T00:23:27Z</cp:lastPrinted>
  <dcterms:created xsi:type="dcterms:W3CDTF">2021-09-20T04:00:10Z</dcterms:created>
  <dcterms:modified xsi:type="dcterms:W3CDTF">2022-06-02T02:07:28Z</dcterms:modified>
</cp:coreProperties>
</file>